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https://cocirorg.sharepoint.com/Fileserver/07. Staff/Riccardo/SRI/SRI METHODOLOGY/STEP 4 - MR/MRI Measurement/MEASUREMENT METHODOLOGY/UPDATE 2023/"/>
    </mc:Choice>
  </mc:AlternateContent>
  <xr:revisionPtr revIDLastSave="6" documentId="8_{C5EF8C1C-1134-4692-9E71-B85D8E911382}" xr6:coauthVersionLast="47" xr6:coauthVersionMax="47" xr10:uidLastSave="{396CDA9D-A614-4BFD-9D27-52BC422E0ABC}"/>
  <workbookProtection workbookAlgorithmName="SHA-512" workbookHashValue="W9rcZOF7+Pv6Trfdo4b9H6gZcKLGMc8KNrJkT0/6XSQBQU0reVEnGXswDSehrT0Eh2qtQ1eoNLYuAhB5wrHorw==" workbookSaltValue="bFjaJTtyY4Ah+vNOkSEnuw==" workbookSpinCount="100000" lockStructure="1"/>
  <bookViews>
    <workbookView xWindow="-120" yWindow="-120" windowWidth="25440" windowHeight="15270" tabRatio="659" firstSheet="3" activeTab="3" xr2:uid="{00000000-000D-0000-FFFF-FFFF00000000}"/>
  </bookViews>
  <sheets>
    <sheet name="Spine" sheetId="2" state="hidden" r:id="rId1"/>
    <sheet name="Abdomen" sheetId="3" state="hidden" r:id="rId2"/>
    <sheet name="Knee" sheetId="6" state="hidden" r:id="rId3"/>
    <sheet name="CustomerSheet" sheetId="10" r:id="rId4"/>
  </sheets>
  <definedNames>
    <definedName name="_xlnm.Print_Area" localSheetId="1">Abdomen!$A$1:$G$34</definedName>
    <definedName name="_xlnm.Print_Area" localSheetId="3">CustomerSheet!$A$1:$J$51</definedName>
    <definedName name="_xlnm.Print_Area" localSheetId="2">Knee!$A$1:$G$28</definedName>
    <definedName name="_xlnm.Print_Area" localSheetId="0">Spine!$A$1:$G$26</definedName>
    <definedName name="TotalEnergyAbdomen">#REF!</definedName>
    <definedName name="TotalEnergyHead">#REF!</definedName>
    <definedName name="TotalEnergyKnee">#REF!</definedName>
    <definedName name="TotalEnergyLSpine">#REF!</definedName>
    <definedName name="TotalTimeAbdomen">#REF!</definedName>
    <definedName name="TotalTimeHead">#REF!</definedName>
    <definedName name="TotalTimeKnee">#REF!</definedName>
    <definedName name="TotalTimeLSpine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8" i="10" l="1"/>
  <c r="I9" i="10"/>
  <c r="I8" i="10"/>
  <c r="I7" i="10"/>
  <c r="I6" i="10"/>
  <c r="C24" i="10"/>
  <c r="B11" i="10" l="1"/>
  <c r="C22" i="10"/>
  <c r="C23" i="10" s="1"/>
  <c r="A27" i="10" l="1"/>
  <c r="G8" i="10" l="1"/>
  <c r="H8" i="10"/>
  <c r="H6" i="10" l="1"/>
  <c r="E9" i="2"/>
  <c r="F9" i="2"/>
  <c r="E11" i="2"/>
  <c r="F11" i="2"/>
  <c r="E13" i="2"/>
  <c r="F13" i="2"/>
  <c r="F23" i="2" s="1"/>
  <c r="D23" i="2" s="1"/>
  <c r="E15" i="2"/>
  <c r="F15" i="2"/>
  <c r="E17" i="2"/>
  <c r="F17" i="2"/>
  <c r="C22" i="2"/>
  <c r="C23" i="2"/>
  <c r="D24" i="2"/>
  <c r="E24" i="2"/>
  <c r="F24" i="2" s="1"/>
  <c r="F25" i="2" s="1"/>
  <c r="D25" i="2" s="1"/>
  <c r="E9" i="3"/>
  <c r="F9" i="3"/>
  <c r="E11" i="3"/>
  <c r="F11" i="3"/>
  <c r="E13" i="3"/>
  <c r="F13" i="3" s="1"/>
  <c r="E15" i="3"/>
  <c r="F15" i="3"/>
  <c r="E17" i="3"/>
  <c r="F17" i="3" s="1"/>
  <c r="E19" i="3"/>
  <c r="F19" i="3"/>
  <c r="E21" i="3"/>
  <c r="F21" i="3"/>
  <c r="E23" i="3"/>
  <c r="F23" i="3"/>
  <c r="E25" i="3"/>
  <c r="F25" i="3" s="1"/>
  <c r="C31" i="3"/>
  <c r="C30" i="3" s="1"/>
  <c r="D32" i="3"/>
  <c r="E32" i="3"/>
  <c r="F32" i="3" s="1"/>
  <c r="E9" i="6"/>
  <c r="F9" i="6"/>
  <c r="E11" i="6"/>
  <c r="F11" i="6"/>
  <c r="E13" i="6"/>
  <c r="F13" i="6" s="1"/>
  <c r="E15" i="6"/>
  <c r="F15" i="6"/>
  <c r="E17" i="6"/>
  <c r="F17" i="6" s="1"/>
  <c r="E19" i="6"/>
  <c r="F19" i="6"/>
  <c r="C25" i="6"/>
  <c r="C24" i="6" s="1"/>
  <c r="D26" i="6"/>
  <c r="E26" i="6"/>
  <c r="F31" i="3" l="1"/>
  <c r="D31" i="3" s="1"/>
  <c r="F25" i="6"/>
  <c r="D25" i="6" s="1"/>
  <c r="F26" i="6"/>
  <c r="F27" i="6" s="1"/>
  <c r="D27" i="6" s="1"/>
  <c r="G6" i="10"/>
  <c r="F33" i="3" l="1"/>
  <c r="D33" i="3" s="1"/>
  <c r="H7" i="10"/>
  <c r="G7" i="10" l="1"/>
  <c r="G9" i="10" l="1"/>
  <c r="J7" i="10" l="1"/>
  <c r="J8" i="10"/>
  <c r="J6" i="10"/>
</calcChain>
</file>

<file path=xl/sharedStrings.xml><?xml version="1.0" encoding="utf-8"?>
<sst xmlns="http://schemas.openxmlformats.org/spreadsheetml/2006/main" count="129" uniqueCount="82">
  <si>
    <t xml:space="preserve">Test measurements </t>
  </si>
  <si>
    <t>Action</t>
  </si>
  <si>
    <t>t2_tse_sag_512</t>
  </si>
  <si>
    <t>localizer_sag+cor+tra</t>
  </si>
  <si>
    <t>pd_tse_fs_cor_p2_512</t>
  </si>
  <si>
    <t xml:space="preserve">sum scan time </t>
  </si>
  <si>
    <t>kWh</t>
  </si>
  <si>
    <t>Total time</t>
  </si>
  <si>
    <t>Time</t>
  </si>
  <si>
    <t>hours per day</t>
  </si>
  <si>
    <t>Total</t>
  </si>
  <si>
    <t>Sequence duration</t>
  </si>
  <si>
    <t>Time / h</t>
  </si>
  <si>
    <t>Power / kW</t>
  </si>
  <si>
    <t>Energy / kWh/sequence</t>
  </si>
  <si>
    <t>Scan</t>
  </si>
  <si>
    <t>KW</t>
  </si>
  <si>
    <t>Please fill in orange cells</t>
  </si>
  <si>
    <t>t1_tse_sag_512</t>
  </si>
  <si>
    <t>t2_tse_tra_p2_mbh_320</t>
  </si>
  <si>
    <t>localizer</t>
  </si>
  <si>
    <t>slice planning</t>
  </si>
  <si>
    <t>contrast agent injection</t>
  </si>
  <si>
    <t>slice planning / breath hold</t>
  </si>
  <si>
    <t>pd_tse_fs_tra_p2_512</t>
  </si>
  <si>
    <r>
      <t xml:space="preserve">typical </t>
    </r>
    <r>
      <rPr>
        <b/>
        <sz val="11"/>
        <rFont val="Arial"/>
        <family val="2"/>
      </rPr>
      <t>spine</t>
    </r>
    <r>
      <rPr>
        <sz val="11"/>
        <rFont val="Arial"/>
      </rPr>
      <t xml:space="preserve"> measurement (lumbar spine)</t>
    </r>
  </si>
  <si>
    <r>
      <t xml:space="preserve">typical </t>
    </r>
    <r>
      <rPr>
        <b/>
        <sz val="11"/>
        <rFont val="Arial"/>
        <family val="2"/>
      </rPr>
      <t>abdomen</t>
    </r>
    <r>
      <rPr>
        <sz val="11"/>
        <rFont val="Arial"/>
      </rPr>
      <t xml:space="preserve"> measurement</t>
    </r>
  </si>
  <si>
    <r>
      <t xml:space="preserve">typical </t>
    </r>
    <r>
      <rPr>
        <b/>
        <sz val="11"/>
        <rFont val="Arial"/>
        <family val="2"/>
      </rPr>
      <t>knee</t>
    </r>
    <r>
      <rPr>
        <sz val="11"/>
        <rFont val="Arial"/>
      </rPr>
      <t xml:space="preserve"> measurement</t>
    </r>
  </si>
  <si>
    <t>slice planning / adjustments</t>
  </si>
  <si>
    <t>patient out and data archiving</t>
  </si>
  <si>
    <t>breath hold</t>
  </si>
  <si>
    <t>5-10 min delay / breath hold</t>
  </si>
  <si>
    <t>sum ready to measure time</t>
  </si>
  <si>
    <t>adjustments</t>
  </si>
  <si>
    <t>t2_tse_tra</t>
  </si>
  <si>
    <t>t1_tse_tra</t>
  </si>
  <si>
    <t>t2_trufi_obl_ph_pat</t>
  </si>
  <si>
    <t>t1_vibe_fs_cor_p3_bh_288</t>
  </si>
  <si>
    <t>t1_fl2d_in-opp_tra_p2_mbh</t>
  </si>
  <si>
    <t>t1_vibe_fs_tra_p2_bh_320_pre</t>
  </si>
  <si>
    <t>t1_vibe_fs_tra_p2_bh_320_arterial</t>
  </si>
  <si>
    <t>t1_vibe_fs_tra_p2_bh_320_venous</t>
  </si>
  <si>
    <t>t1_vibe_fs_tra_p2_bh_320_equil</t>
  </si>
  <si>
    <t>t1_se_sag_p2_512</t>
  </si>
  <si>
    <t>t2_tse_fs_sag_p2_320</t>
  </si>
  <si>
    <t>Low Power</t>
  </si>
  <si>
    <r>
      <t xml:space="preserve">Typical </t>
    </r>
    <r>
      <rPr>
        <b/>
        <sz val="11"/>
        <rFont val="Arial"/>
        <family val="2"/>
      </rPr>
      <t>spine</t>
    </r>
    <r>
      <rPr>
        <sz val="11"/>
        <rFont val="Arial"/>
      </rPr>
      <t xml:space="preserve"> measurement (lumbar spine)</t>
    </r>
  </si>
  <si>
    <r>
      <t xml:space="preserve">Typical </t>
    </r>
    <r>
      <rPr>
        <b/>
        <sz val="11"/>
        <rFont val="Arial"/>
        <family val="2"/>
      </rPr>
      <t>abdomen</t>
    </r>
    <r>
      <rPr>
        <sz val="11"/>
        <rFont val="Arial"/>
      </rPr>
      <t xml:space="preserve"> measurement</t>
    </r>
  </si>
  <si>
    <t>Typical knee measurement</t>
  </si>
  <si>
    <t>No. Spine Exams / Day</t>
  </si>
  <si>
    <t>No. Abdomen Exams / Day</t>
  </si>
  <si>
    <t>No. Knee Exams / Day</t>
  </si>
  <si>
    <t>Body Region</t>
  </si>
  <si>
    <t>Head</t>
  </si>
  <si>
    <t>Spine</t>
  </si>
  <si>
    <t>Knee</t>
  </si>
  <si>
    <t>Energy per Day
[kWh]</t>
  </si>
  <si>
    <t>Duration
Minutes / Day [min]</t>
  </si>
  <si>
    <t>Scan Mode</t>
  </si>
  <si>
    <t>% of Day</t>
  </si>
  <si>
    <t>No. of Workdays / Year</t>
  </si>
  <si>
    <t>No. Head Exams / Day</t>
  </si>
  <si>
    <t>Energy per scan [kWh]</t>
  </si>
  <si>
    <t>COCIR CUSTOM SCENARIO CALCULATING TOOL</t>
  </si>
  <si>
    <t>USER DATA</t>
  </si>
  <si>
    <t>OEM PROVIDED DATA</t>
  </si>
  <si>
    <t>MODE</t>
  </si>
  <si>
    <t>Power per mode
[kW]</t>
  </si>
  <si>
    <t>Average Ready to scan</t>
  </si>
  <si>
    <t>RESULTS</t>
  </si>
  <si>
    <t>Tosal Days</t>
  </si>
  <si>
    <t>Total Energy Usage</t>
  </si>
  <si>
    <t>% of Year</t>
  </si>
  <si>
    <t>ERROR MESSAGES</t>
  </si>
  <si>
    <t>User can choose the number of exams for each body region and the time the MRI is in Low Power mode.</t>
  </si>
  <si>
    <t>No. Days per Year with System not in use (weekends)</t>
  </si>
  <si>
    <t>Liver</t>
  </si>
  <si>
    <r>
      <t xml:space="preserve">The information to be entered below is provided by the OEM during the tendering process (or on request). Each MRI has its own data set.
</t>
    </r>
    <r>
      <rPr>
        <b/>
        <sz val="12"/>
        <color rgb="FFFF0000"/>
        <rFont val="Arial"/>
        <family val="2"/>
      </rPr>
      <t>WARNING:  make sure to use the value for the power draw of the "Average-Ready-To-Scan"  mode provided by the OEM and not the "Ready-To-Scan" one.</t>
    </r>
  </si>
  <si>
    <t>Time in Low Power Mode / minutes</t>
  </si>
  <si>
    <t>Total Number of exams per day</t>
  </si>
  <si>
    <t>Time per Scan [sec]</t>
  </si>
  <si>
    <t>Energy Consumption per Year [kWh]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</si>
</sst>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(* #,##0.00_);_(* \(#,##0.00\);_(* &quot;-&quot;??_);_(@_)"/>
    <numFmt numFmtId="164" formatCode="h:mm:ss;@"/>
    <numFmt numFmtId="165" formatCode="0.0000"/>
    <numFmt numFmtId="166" formatCode="0.0"/>
    <numFmt numFmtId="167" formatCode="0.0%"/>
  </numFmts>
  <fonts count="11" x14ac:knownFonts="1">
    <font>
      <sz val="11"/>
      <name val="Arial"/>
    </font>
    <font>
      <sz val="11"/>
      <name val="Arial"/>
    </font>
    <font>
      <sz val="8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b/>
      <sz val="12"/>
      <name val="Arial"/>
      <family val="2"/>
    </font>
    <font>
      <b/>
      <sz val="22"/>
      <name val="Arial"/>
      <family val="2"/>
    </font>
    <font>
      <sz val="12"/>
      <name val="Arial"/>
      <family val="2"/>
    </font>
    <font>
      <b/>
      <sz val="16"/>
      <name val="Arial"/>
      <family val="2"/>
    </font>
    <font>
      <b/>
      <sz val="14"/>
      <color rgb="FFFF0000"/>
      <name val="Arial"/>
      <family val="2"/>
    </font>
    <font>
      <b/>
      <sz val="12"/>
      <color rgb="FFFF0000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0"/>
  </cellStyleXfs>
  <cellXfs count="125">
    <xf numFmtId="0" fontId="0" fillId="0" borderId="0" xfId="0"/>
    <xf numFmtId="0" fontId="0" fillId="0" borderId="1" xfId="0" applyBorder="1"/>
    <xf numFmtId="0" fontId="0" fillId="0" borderId="1" xfId="0" applyFill="1" applyBorder="1"/>
    <xf numFmtId="2" fontId="0" fillId="0" borderId="0" xfId="0" applyNumberFormat="1"/>
    <xf numFmtId="0" fontId="0" fillId="0" borderId="1" xfId="0" applyBorder="1" applyAlignment="1">
      <alignment wrapText="1"/>
    </xf>
    <xf numFmtId="0" fontId="0" fillId="2" borderId="1" xfId="0" applyFill="1" applyBorder="1"/>
    <xf numFmtId="21" fontId="0" fillId="2" borderId="1" xfId="0" applyNumberFormat="1" applyFill="1" applyBorder="1"/>
    <xf numFmtId="0" fontId="0" fillId="3" borderId="1" xfId="0" applyFill="1" applyBorder="1"/>
    <xf numFmtId="21" fontId="0" fillId="3" borderId="1" xfId="0" applyNumberFormat="1" applyFill="1" applyBorder="1"/>
    <xf numFmtId="0" fontId="0" fillId="0" borderId="1" xfId="0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0" borderId="0" xfId="0" applyAlignment="1">
      <alignment horizontal="center"/>
    </xf>
    <xf numFmtId="164" fontId="0" fillId="0" borderId="2" xfId="0" applyNumberFormat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46" fontId="0" fillId="2" borderId="4" xfId="0" applyNumberFormat="1" applyFill="1" applyBorder="1" applyAlignment="1">
      <alignment horizontal="center"/>
    </xf>
    <xf numFmtId="46" fontId="0" fillId="3" borderId="1" xfId="0" applyNumberForma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3" fillId="0" borderId="1" xfId="0" applyFont="1" applyBorder="1" applyAlignment="1">
      <alignment horizontal="center"/>
    </xf>
    <xf numFmtId="46" fontId="3" fillId="0" borderId="1" xfId="0" applyNumberFormat="1" applyFont="1" applyBorder="1" applyAlignment="1">
      <alignment horizontal="center"/>
    </xf>
    <xf numFmtId="2" fontId="0" fillId="2" borderId="1" xfId="0" applyNumberFormat="1" applyFill="1" applyBorder="1" applyAlignment="1">
      <alignment horizontal="center"/>
    </xf>
    <xf numFmtId="2" fontId="0" fillId="3" borderId="1" xfId="0" applyNumberFormat="1" applyFill="1" applyBorder="1" applyAlignment="1">
      <alignment horizontal="center"/>
    </xf>
    <xf numFmtId="0" fontId="4" fillId="0" borderId="5" xfId="0" applyFont="1" applyBorder="1" applyAlignment="1">
      <alignment horizontal="center"/>
    </xf>
    <xf numFmtId="2" fontId="4" fillId="0" borderId="5" xfId="0" applyNumberFormat="1" applyFont="1" applyBorder="1" applyAlignment="1">
      <alignment horizontal="center"/>
    </xf>
    <xf numFmtId="2" fontId="0" fillId="2" borderId="1" xfId="0" applyNumberFormat="1" applyFill="1" applyBorder="1"/>
    <xf numFmtId="2" fontId="0" fillId="3" borderId="1" xfId="0" applyNumberFormat="1" applyFill="1" applyBorder="1"/>
    <xf numFmtId="165" fontId="0" fillId="2" borderId="1" xfId="0" applyNumberFormat="1" applyFill="1" applyBorder="1"/>
    <xf numFmtId="165" fontId="0" fillId="3" borderId="1" xfId="0" applyNumberFormat="1" applyFill="1" applyBorder="1"/>
    <xf numFmtId="46" fontId="0" fillId="2" borderId="1" xfId="0" applyNumberFormat="1" applyFill="1" applyBorder="1" applyAlignment="1">
      <alignment horizontal="center"/>
    </xf>
    <xf numFmtId="0" fontId="0" fillId="2" borderId="6" xfId="0" applyFill="1" applyBorder="1" applyAlignment="1"/>
    <xf numFmtId="2" fontId="1" fillId="3" borderId="1" xfId="0" applyNumberFormat="1" applyFont="1" applyFill="1" applyBorder="1"/>
    <xf numFmtId="0" fontId="2" fillId="0" borderId="0" xfId="0" applyFont="1" applyAlignment="1">
      <alignment wrapText="1"/>
    </xf>
    <xf numFmtId="0" fontId="4" fillId="4" borderId="0" xfId="0" applyFont="1" applyFill="1"/>
    <xf numFmtId="0" fontId="0" fillId="2" borderId="1" xfId="0" applyFill="1" applyBorder="1" applyAlignment="1">
      <alignment horizontal="center"/>
    </xf>
    <xf numFmtId="0" fontId="0" fillId="2" borderId="1" xfId="0" applyFill="1" applyBorder="1" applyAlignment="1"/>
    <xf numFmtId="2" fontId="0" fillId="2" borderId="7" xfId="0" applyNumberFormat="1" applyFill="1" applyBorder="1" applyAlignment="1"/>
    <xf numFmtId="2" fontId="0" fillId="0" borderId="7" xfId="0" applyNumberFormat="1" applyFill="1" applyBorder="1" applyAlignment="1"/>
    <xf numFmtId="2" fontId="1" fillId="3" borderId="1" xfId="0" applyNumberFormat="1" applyFont="1" applyFill="1" applyBorder="1" applyAlignment="1">
      <alignment horizontal="center"/>
    </xf>
    <xf numFmtId="46" fontId="0" fillId="3" borderId="2" xfId="0" applyNumberFormat="1" applyFill="1" applyBorder="1" applyAlignment="1">
      <alignment horizontal="center"/>
    </xf>
    <xf numFmtId="46" fontId="3" fillId="0" borderId="2" xfId="0" applyNumberFormat="1" applyFont="1" applyBorder="1" applyAlignment="1">
      <alignment horizontal="center"/>
    </xf>
    <xf numFmtId="2" fontId="0" fillId="0" borderId="1" xfId="0" applyNumberFormat="1" applyFill="1" applyBorder="1" applyAlignment="1">
      <alignment horizontal="center"/>
    </xf>
    <xf numFmtId="0" fontId="4" fillId="0" borderId="1" xfId="0" applyFont="1" applyBorder="1" applyAlignment="1">
      <alignment horizontal="center"/>
    </xf>
    <xf numFmtId="2" fontId="4" fillId="0" borderId="1" xfId="0" applyNumberFormat="1" applyFont="1" applyBorder="1" applyAlignment="1">
      <alignment horizontal="center"/>
    </xf>
    <xf numFmtId="2" fontId="0" fillId="2" borderId="1" xfId="0" applyNumberFormat="1" applyFill="1" applyBorder="1" applyAlignment="1"/>
    <xf numFmtId="21" fontId="0" fillId="4" borderId="1" xfId="0" applyNumberFormat="1" applyFill="1" applyBorder="1" applyProtection="1">
      <protection locked="0"/>
    </xf>
    <xf numFmtId="2" fontId="0" fillId="4" borderId="1" xfId="0" applyNumberFormat="1" applyFill="1" applyBorder="1" applyProtection="1">
      <protection locked="0"/>
    </xf>
    <xf numFmtId="0" fontId="3" fillId="0" borderId="1" xfId="0" applyFont="1" applyBorder="1"/>
    <xf numFmtId="0" fontId="0" fillId="5" borderId="0" xfId="0" applyFill="1" applyProtection="1"/>
    <xf numFmtId="0" fontId="7" fillId="5" borderId="0" xfId="0" applyFont="1" applyFill="1" applyBorder="1" applyProtection="1"/>
    <xf numFmtId="0" fontId="5" fillId="5" borderId="0" xfId="0" applyFont="1" applyFill="1" applyBorder="1" applyAlignment="1" applyProtection="1">
      <alignment horizontal="center"/>
    </xf>
    <xf numFmtId="0" fontId="5" fillId="5" borderId="0" xfId="0" applyFont="1" applyFill="1" applyBorder="1" applyAlignment="1" applyProtection="1">
      <alignment vertical="center"/>
    </xf>
    <xf numFmtId="1" fontId="7" fillId="5" borderId="0" xfId="1" applyNumberFormat="1" applyFont="1" applyFill="1" applyBorder="1" applyAlignment="1" applyProtection="1">
      <alignment horizontal="center"/>
    </xf>
    <xf numFmtId="166" fontId="7" fillId="5" borderId="0" xfId="0" applyNumberFormat="1" applyFont="1" applyFill="1" applyBorder="1" applyAlignment="1" applyProtection="1">
      <alignment horizontal="center"/>
    </xf>
    <xf numFmtId="0" fontId="0" fillId="5" borderId="0" xfId="0" applyFill="1" applyBorder="1" applyProtection="1"/>
    <xf numFmtId="0" fontId="0" fillId="0" borderId="0" xfId="0" applyProtection="1"/>
    <xf numFmtId="0" fontId="5" fillId="6" borderId="1" xfId="0" applyFont="1" applyFill="1" applyBorder="1" applyAlignment="1" applyProtection="1">
      <alignment horizontal="center" vertical="center" wrapText="1"/>
    </xf>
    <xf numFmtId="0" fontId="5" fillId="5" borderId="0" xfId="0" applyFont="1" applyFill="1" applyBorder="1" applyAlignment="1" applyProtection="1">
      <alignment horizontal="center" vertical="center" wrapText="1"/>
    </xf>
    <xf numFmtId="1" fontId="7" fillId="6" borderId="1" xfId="1" applyNumberFormat="1" applyFont="1" applyFill="1" applyBorder="1" applyAlignment="1" applyProtection="1">
      <alignment horizontal="center" vertical="center"/>
    </xf>
    <xf numFmtId="9" fontId="7" fillId="6" borderId="1" xfId="4" applyFont="1" applyFill="1" applyBorder="1" applyAlignment="1" applyProtection="1">
      <alignment horizontal="center"/>
    </xf>
    <xf numFmtId="0" fontId="5" fillId="5" borderId="0" xfId="0" applyFont="1" applyFill="1" applyBorder="1" applyAlignment="1" applyProtection="1">
      <alignment vertical="center" wrapText="1"/>
    </xf>
    <xf numFmtId="1" fontId="7" fillId="8" borderId="6" xfId="1" applyNumberFormat="1" applyFont="1" applyFill="1" applyBorder="1" applyAlignment="1" applyProtection="1">
      <alignment horizontal="center"/>
    </xf>
    <xf numFmtId="0" fontId="7" fillId="5" borderId="0" xfId="0" applyFont="1" applyFill="1" applyBorder="1" applyAlignment="1" applyProtection="1">
      <alignment horizontal="left" vertical="center" wrapText="1"/>
    </xf>
    <xf numFmtId="0" fontId="6" fillId="5" borderId="0" xfId="0" applyFont="1" applyFill="1" applyBorder="1" applyAlignment="1" applyProtection="1">
      <alignment horizontal="left" vertical="center"/>
    </xf>
    <xf numFmtId="9" fontId="7" fillId="5" borderId="0" xfId="4" applyFont="1" applyFill="1" applyBorder="1" applyAlignment="1" applyProtection="1">
      <alignment horizontal="center"/>
    </xf>
    <xf numFmtId="0" fontId="5" fillId="8" borderId="6" xfId="0" applyFont="1" applyFill="1" applyBorder="1" applyAlignment="1" applyProtection="1">
      <alignment horizontal="center" vertical="top" wrapText="1"/>
    </xf>
    <xf numFmtId="0" fontId="7" fillId="5" borderId="17" xfId="0" applyFont="1" applyFill="1" applyBorder="1" applyProtection="1"/>
    <xf numFmtId="0" fontId="5" fillId="6" borderId="9" xfId="0" applyFont="1" applyFill="1" applyBorder="1" applyAlignment="1" applyProtection="1">
      <alignment horizontal="left"/>
    </xf>
    <xf numFmtId="0" fontId="5" fillId="6" borderId="9" xfId="0" applyFont="1" applyFill="1" applyBorder="1" applyAlignment="1" applyProtection="1">
      <alignment horizontal="left" wrapText="1"/>
    </xf>
    <xf numFmtId="0" fontId="5" fillId="6" borderId="19" xfId="0" applyFont="1" applyFill="1" applyBorder="1" applyAlignment="1" applyProtection="1">
      <alignment horizontal="left" wrapText="1"/>
    </xf>
    <xf numFmtId="43" fontId="5" fillId="6" borderId="22" xfId="1" applyFont="1" applyFill="1" applyBorder="1" applyAlignment="1" applyProtection="1">
      <alignment horizontal="center"/>
    </xf>
    <xf numFmtId="0" fontId="5" fillId="6" borderId="9" xfId="0" applyFont="1" applyFill="1" applyBorder="1" applyAlignment="1" applyProtection="1">
      <alignment horizontal="left" vertical="center"/>
    </xf>
    <xf numFmtId="0" fontId="5" fillId="5" borderId="14" xfId="0" applyFont="1" applyFill="1" applyBorder="1" applyAlignment="1" applyProtection="1">
      <alignment vertical="center" wrapText="1"/>
    </xf>
    <xf numFmtId="0" fontId="5" fillId="5" borderId="14" xfId="0" applyFont="1" applyFill="1" applyBorder="1" applyAlignment="1" applyProtection="1">
      <alignment horizontal="center" vertical="center" wrapText="1"/>
    </xf>
    <xf numFmtId="1" fontId="7" fillId="5" borderId="14" xfId="1" applyNumberFormat="1" applyFont="1" applyFill="1" applyBorder="1" applyAlignment="1" applyProtection="1">
      <alignment horizontal="center"/>
    </xf>
    <xf numFmtId="0" fontId="5" fillId="6" borderId="18" xfId="0" applyFont="1" applyFill="1" applyBorder="1" applyAlignment="1" applyProtection="1">
      <alignment horizontal="center" vertical="center" wrapText="1"/>
    </xf>
    <xf numFmtId="167" fontId="7" fillId="6" borderId="18" xfId="4" applyNumberFormat="1" applyFont="1" applyFill="1" applyBorder="1" applyAlignment="1" applyProtection="1">
      <alignment horizontal="center"/>
    </xf>
    <xf numFmtId="3" fontId="7" fillId="8" borderId="6" xfId="1" applyNumberFormat="1" applyFont="1" applyFill="1" applyBorder="1" applyAlignment="1" applyProtection="1">
      <alignment horizontal="center"/>
    </xf>
    <xf numFmtId="0" fontId="0" fillId="0" borderId="14" xfId="0" applyBorder="1" applyProtection="1"/>
    <xf numFmtId="0" fontId="0" fillId="5" borderId="14" xfId="0" applyFill="1" applyBorder="1" applyProtection="1"/>
    <xf numFmtId="166" fontId="7" fillId="6" borderId="21" xfId="0" applyNumberFormat="1" applyFont="1" applyFill="1" applyBorder="1" applyAlignment="1" applyProtection="1">
      <alignment horizontal="center"/>
    </xf>
    <xf numFmtId="1" fontId="7" fillId="6" borderId="21" xfId="1" applyNumberFormat="1" applyFont="1" applyFill="1" applyBorder="1" applyAlignment="1" applyProtection="1">
      <alignment horizontal="center" vertical="center"/>
    </xf>
    <xf numFmtId="0" fontId="0" fillId="5" borderId="15" xfId="0" applyFill="1" applyBorder="1" applyProtection="1"/>
    <xf numFmtId="1" fontId="8" fillId="8" borderId="20" xfId="0" applyNumberFormat="1" applyFont="1" applyFill="1" applyBorder="1" applyAlignment="1" applyProtection="1">
      <alignment horizontal="center"/>
    </xf>
    <xf numFmtId="3" fontId="8" fillId="8" borderId="20" xfId="0" applyNumberFormat="1" applyFont="1" applyFill="1" applyBorder="1" applyAlignment="1" applyProtection="1">
      <alignment horizontal="center"/>
    </xf>
    <xf numFmtId="0" fontId="5" fillId="6" borderId="1" xfId="0" applyFont="1" applyFill="1" applyBorder="1" applyAlignment="1" applyProtection="1">
      <alignment horizontal="center"/>
    </xf>
    <xf numFmtId="166" fontId="7" fillId="7" borderId="1" xfId="1" applyNumberFormat="1" applyFont="1" applyFill="1" applyBorder="1" applyAlignment="1" applyProtection="1">
      <alignment horizontal="center"/>
      <protection locked="0"/>
    </xf>
    <xf numFmtId="166" fontId="7" fillId="7" borderId="1" xfId="0" applyNumberFormat="1" applyFont="1" applyFill="1" applyBorder="1" applyAlignment="1" applyProtection="1">
      <alignment horizontal="center"/>
      <protection locked="0"/>
    </xf>
    <xf numFmtId="0" fontId="6" fillId="5" borderId="10" xfId="0" applyFont="1" applyFill="1" applyBorder="1" applyAlignment="1" applyProtection="1">
      <alignment horizontal="left" vertical="center"/>
    </xf>
    <xf numFmtId="0" fontId="0" fillId="0" borderId="0" xfId="0" applyBorder="1" applyProtection="1"/>
    <xf numFmtId="1" fontId="5" fillId="6" borderId="21" xfId="0" applyNumberFormat="1" applyFont="1" applyFill="1" applyBorder="1" applyAlignment="1" applyProtection="1">
      <alignment horizontal="center"/>
    </xf>
    <xf numFmtId="0" fontId="5" fillId="9" borderId="11" xfId="0" applyFont="1" applyFill="1" applyBorder="1" applyAlignment="1" applyProtection="1">
      <alignment horizontal="center"/>
      <protection locked="0"/>
    </xf>
    <xf numFmtId="0" fontId="5" fillId="9" borderId="1" xfId="0" applyFont="1" applyFill="1" applyBorder="1" applyAlignment="1" applyProtection="1">
      <alignment horizontal="center"/>
      <protection locked="0"/>
    </xf>
    <xf numFmtId="0" fontId="5" fillId="9" borderId="3" xfId="0" applyFont="1" applyFill="1" applyBorder="1" applyAlignment="1" applyProtection="1">
      <alignment horizontal="center"/>
      <protection locked="0"/>
    </xf>
    <xf numFmtId="0" fontId="5" fillId="6" borderId="25" xfId="0" applyFont="1" applyFill="1" applyBorder="1" applyAlignment="1" applyProtection="1">
      <alignment horizontal="left" vertical="center"/>
    </xf>
    <xf numFmtId="0" fontId="7" fillId="5" borderId="14" xfId="0" applyFont="1" applyFill="1" applyBorder="1" applyProtection="1"/>
    <xf numFmtId="0" fontId="5" fillId="6" borderId="9" xfId="0" applyFont="1" applyFill="1" applyBorder="1" applyProtection="1"/>
    <xf numFmtId="0" fontId="5" fillId="5" borderId="14" xfId="0" applyFont="1" applyFill="1" applyBorder="1" applyAlignment="1" applyProtection="1">
      <alignment horizontal="center"/>
    </xf>
    <xf numFmtId="0" fontId="5" fillId="6" borderId="9" xfId="0" applyFont="1" applyFill="1" applyBorder="1" applyAlignment="1" applyProtection="1">
      <alignment horizontal="left" vertical="center" wrapText="1"/>
    </xf>
    <xf numFmtId="0" fontId="5" fillId="5" borderId="14" xfId="0" applyFont="1" applyFill="1" applyBorder="1" applyAlignment="1" applyProtection="1">
      <alignment vertical="center"/>
    </xf>
    <xf numFmtId="0" fontId="5" fillId="6" borderId="19" xfId="0" applyFont="1" applyFill="1" applyBorder="1" applyAlignment="1" applyProtection="1">
      <alignment horizontal="left" vertical="center" wrapText="1"/>
    </xf>
    <xf numFmtId="0" fontId="5" fillId="6" borderId="21" xfId="0" applyFont="1" applyFill="1" applyBorder="1" applyAlignment="1" applyProtection="1">
      <alignment horizontal="center"/>
    </xf>
    <xf numFmtId="0" fontId="5" fillId="5" borderId="28" xfId="0" applyFont="1" applyFill="1" applyBorder="1" applyAlignment="1" applyProtection="1">
      <alignment vertical="center"/>
    </xf>
    <xf numFmtId="0" fontId="5" fillId="5" borderId="15" xfId="0" applyFont="1" applyFill="1" applyBorder="1" applyAlignment="1" applyProtection="1">
      <alignment vertical="center"/>
    </xf>
    <xf numFmtId="0" fontId="5" fillId="6" borderId="3" xfId="0" applyFont="1" applyFill="1" applyBorder="1" applyAlignment="1" applyProtection="1">
      <alignment horizontal="center"/>
    </xf>
    <xf numFmtId="9" fontId="7" fillId="6" borderId="18" xfId="4" applyNumberFormat="1" applyFont="1" applyFill="1" applyBorder="1" applyAlignment="1" applyProtection="1">
      <alignment horizontal="center"/>
    </xf>
    <xf numFmtId="0" fontId="9" fillId="0" borderId="0" xfId="0" applyFont="1" applyFill="1" applyBorder="1" applyAlignment="1" applyProtection="1">
      <alignment horizontal="left" wrapText="1"/>
    </xf>
    <xf numFmtId="0" fontId="9" fillId="5" borderId="1" xfId="0" applyFont="1" applyFill="1" applyBorder="1" applyAlignment="1" applyProtection="1">
      <alignment horizontal="left" wrapText="1"/>
    </xf>
    <xf numFmtId="0" fontId="9" fillId="5" borderId="1" xfId="0" applyFont="1" applyFill="1" applyBorder="1" applyAlignment="1" applyProtection="1">
      <alignment horizontal="left"/>
    </xf>
    <xf numFmtId="0" fontId="6" fillId="5" borderId="12" xfId="0" applyFont="1" applyFill="1" applyBorder="1" applyAlignment="1" applyProtection="1">
      <alignment horizontal="left" vertical="center"/>
    </xf>
    <xf numFmtId="0" fontId="6" fillId="5" borderId="10" xfId="0" applyFont="1" applyFill="1" applyBorder="1" applyAlignment="1" applyProtection="1">
      <alignment horizontal="left" vertical="center"/>
    </xf>
    <xf numFmtId="0" fontId="6" fillId="5" borderId="26" xfId="0" applyFont="1" applyFill="1" applyBorder="1" applyAlignment="1" applyProtection="1">
      <alignment horizontal="left" vertical="center"/>
    </xf>
    <xf numFmtId="0" fontId="6" fillId="5" borderId="27" xfId="0" applyFont="1" applyFill="1" applyBorder="1" applyAlignment="1" applyProtection="1">
      <alignment horizontal="left" vertical="center"/>
    </xf>
    <xf numFmtId="0" fontId="6" fillId="5" borderId="13" xfId="0" applyFont="1" applyFill="1" applyBorder="1" applyAlignment="1" applyProtection="1">
      <alignment horizontal="left" vertical="center"/>
    </xf>
    <xf numFmtId="0" fontId="7" fillId="5" borderId="23" xfId="0" applyFont="1" applyFill="1" applyBorder="1" applyAlignment="1" applyProtection="1">
      <alignment horizontal="left" vertical="center" wrapText="1"/>
    </xf>
    <xf numFmtId="0" fontId="7" fillId="5" borderId="16" xfId="0" applyFont="1" applyFill="1" applyBorder="1" applyAlignment="1" applyProtection="1">
      <alignment horizontal="left" vertical="center" wrapText="1"/>
    </xf>
    <xf numFmtId="0" fontId="7" fillId="5" borderId="24" xfId="0" applyFont="1" applyFill="1" applyBorder="1" applyAlignment="1" applyProtection="1">
      <alignment horizontal="left" vertical="center" wrapText="1"/>
    </xf>
    <xf numFmtId="0" fontId="6" fillId="5" borderId="8" xfId="0" applyFont="1" applyFill="1" applyBorder="1" applyAlignment="1" applyProtection="1">
      <alignment horizontal="left" vertical="center"/>
    </xf>
    <xf numFmtId="0" fontId="6" fillId="5" borderId="0" xfId="0" applyFont="1" applyFill="1" applyBorder="1" applyAlignment="1" applyProtection="1">
      <alignment horizontal="left" vertical="center"/>
    </xf>
    <xf numFmtId="0" fontId="6" fillId="5" borderId="14" xfId="0" applyFont="1" applyFill="1" applyBorder="1" applyAlignment="1" applyProtection="1">
      <alignment horizontal="left" vertical="center"/>
    </xf>
    <xf numFmtId="0" fontId="7" fillId="5" borderId="8" xfId="0" applyFont="1" applyFill="1" applyBorder="1" applyAlignment="1" applyProtection="1">
      <alignment horizontal="left" vertical="center" wrapText="1"/>
    </xf>
    <xf numFmtId="0" fontId="7" fillId="5" borderId="0" xfId="0" applyFont="1" applyFill="1" applyBorder="1" applyAlignment="1" applyProtection="1">
      <alignment horizontal="left" vertical="center" wrapText="1"/>
    </xf>
    <xf numFmtId="0" fontId="7" fillId="5" borderId="14" xfId="0" applyFont="1" applyFill="1" applyBorder="1" applyAlignment="1" applyProtection="1">
      <alignment horizontal="left" vertical="center" wrapText="1"/>
    </xf>
    <xf numFmtId="0" fontId="5" fillId="6" borderId="11" xfId="0" applyFont="1" applyFill="1" applyBorder="1" applyAlignment="1" applyProtection="1">
      <alignment horizontal="center" vertical="center" wrapText="1"/>
    </xf>
    <xf numFmtId="0" fontId="5" fillId="6" borderId="17" xfId="0" applyFont="1" applyFill="1" applyBorder="1" applyAlignment="1" applyProtection="1">
      <alignment horizontal="left" vertical="center"/>
    </xf>
    <xf numFmtId="0" fontId="5" fillId="6" borderId="25" xfId="0" applyFont="1" applyFill="1" applyBorder="1" applyAlignment="1" applyProtection="1">
      <alignment horizontal="left" vertical="center"/>
    </xf>
  </cellXfs>
  <cellStyles count="6">
    <cellStyle name="Comma" xfId="1" builtinId="3"/>
    <cellStyle name="Normal" xfId="0" builtinId="0"/>
    <cellStyle name="Normal 2" xfId="2" xr:uid="{00000000-0005-0000-0000-000002000000}"/>
    <cellStyle name="Percent" xfId="4" builtinId="5"/>
    <cellStyle name="Percent 2" xfId="3" xr:uid="{00000000-0005-0000-0000-000004000000}"/>
    <cellStyle name="標準 2" xfId="5" xr:uid="{00000000-0005-0000-0000-000005000000}"/>
  </cellStyles>
  <dxfs count="3">
    <dxf>
      <fill>
        <patternFill>
          <bgColor rgb="FFFF0000"/>
        </patternFill>
      </fill>
    </dxf>
    <dxf>
      <fill>
        <patternFill>
          <bgColor theme="9" tint="-0.24994659260841701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12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0051919284391019"/>
          <c:y val="1.4547500567581617E-2"/>
        </c:manualLayout>
      </c:layout>
      <c:overlay val="0"/>
      <c:txPr>
        <a:bodyPr/>
        <a:lstStyle/>
        <a:p>
          <a:pPr>
            <a:defRPr sz="18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BE"/>
        </a:p>
      </c:txPr>
    </c:title>
    <c:autoTitleDeleted val="0"/>
    <c:plotArea>
      <c:layout>
        <c:manualLayout>
          <c:layoutTarget val="inner"/>
          <c:xMode val="edge"/>
          <c:yMode val="edge"/>
          <c:x val="0.20916934708730733"/>
          <c:y val="0.22147687296310192"/>
          <c:w val="0.58452803843576295"/>
          <c:h val="0.68456488006776961"/>
        </c:manualLayout>
      </c:layout>
      <c:pieChart>
        <c:varyColors val="1"/>
        <c:ser>
          <c:idx val="0"/>
          <c:order val="0"/>
          <c:tx>
            <c:strRef>
              <c:f>CustomerSheet!$H$4</c:f>
              <c:strCache>
                <c:ptCount val="1"/>
                <c:pt idx="0">
                  <c:v>% of Day</c:v>
                </c:pt>
              </c:strCache>
            </c:strRef>
          </c:tx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5677-4EB6-BE93-C58B365EBF69}"/>
              </c:ext>
            </c:extLst>
          </c:dPt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01-5677-4EB6-BE93-C58B365EBF69}"/>
              </c:ext>
            </c:extLst>
          </c:dPt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2-5677-4EB6-BE93-C58B365EBF69}"/>
              </c:ext>
            </c:extLst>
          </c:dPt>
          <c:dPt>
            <c:idx val="3"/>
            <c:bubble3D val="0"/>
            <c:extLst>
              <c:ext xmlns:c16="http://schemas.microsoft.com/office/drawing/2014/chart" uri="{C3380CC4-5D6E-409C-BE32-E72D297353CC}">
                <c16:uniqueId val="{00000003-5677-4EB6-BE93-C58B365EBF69}"/>
              </c:ext>
            </c:extLst>
          </c:dPt>
          <c:dLbls>
            <c:dLbl>
              <c:idx val="2"/>
              <c:layout>
                <c:manualLayout>
                  <c:x val="7.0901359965350561E-2"/>
                  <c:y val="-3.3410012933840265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5677-4EB6-BE93-C58B365EBF69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3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BE"/>
              </a:p>
            </c:txPr>
            <c:dLblPos val="bestFit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CustomerSheet!$A$22:$A$24</c:f>
              <c:strCache>
                <c:ptCount val="3"/>
                <c:pt idx="0">
                  <c:v>Low Power</c:v>
                </c:pt>
                <c:pt idx="1">
                  <c:v>Average Ready to scan</c:v>
                </c:pt>
                <c:pt idx="2">
                  <c:v>Scan</c:v>
                </c:pt>
              </c:strCache>
            </c:strRef>
          </c:cat>
          <c:val>
            <c:numRef>
              <c:f>CustomerSheet!$H$6:$H$8</c:f>
              <c:numCache>
                <c:formatCode>0%</c:formatCode>
                <c:ptCount val="3"/>
                <c:pt idx="0">
                  <c:v>0.5</c:v>
                </c:pt>
                <c:pt idx="1">
                  <c:v>0.37048611111111113</c:v>
                </c:pt>
                <c:pt idx="2">
                  <c:v>0.1295138888888889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5677-4EB6-BE93-C58B365EBF6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2478836688171235"/>
          <c:y val="6.1684428429921577E-2"/>
          <c:w val="0.26066201796212957"/>
          <c:h val="0.21142764588680302"/>
        </c:manualLayout>
      </c:layout>
      <c:overlay val="0"/>
      <c:txPr>
        <a:bodyPr/>
        <a:lstStyle/>
        <a:p>
          <a:pPr>
            <a:defRPr sz="11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BE"/>
        </a:p>
      </c:txPr>
    </c:legend>
    <c:plotVisOnly val="1"/>
    <c:dispBlanksAs val="zero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BE"/>
    </a:p>
  </c:txPr>
  <c:printSettings>
    <c:headerFooter alignWithMargins="0"/>
    <c:pageMargins b="1" l="0.75" r="0.75" t="1" header="0.4921259845" footer="0.492125984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txPr>
        <a:bodyPr/>
        <a:lstStyle/>
        <a:p>
          <a:pPr>
            <a:defRPr sz="18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BE"/>
        </a:p>
      </c:txPr>
    </c:title>
    <c:autoTitleDeleted val="0"/>
    <c:plotArea>
      <c:layout>
        <c:manualLayout>
          <c:layoutTarget val="inner"/>
          <c:xMode val="edge"/>
          <c:yMode val="edge"/>
          <c:x val="0.20857142857142857"/>
          <c:y val="0.22073578595317725"/>
          <c:w val="0.58571428571428574"/>
          <c:h val="0.68561872909698995"/>
        </c:manualLayout>
      </c:layout>
      <c:pieChart>
        <c:varyColors val="1"/>
        <c:ser>
          <c:idx val="0"/>
          <c:order val="0"/>
          <c:tx>
            <c:strRef>
              <c:f>CustomerSheet!$J$4</c:f>
              <c:strCache>
                <c:ptCount val="1"/>
                <c:pt idx="0">
                  <c:v>% of Year</c:v>
                </c:pt>
              </c:strCache>
            </c:strRef>
          </c:tx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C267-4EE8-9813-4236436AEDF9}"/>
              </c:ext>
            </c:extLst>
          </c:dPt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01-C267-4EE8-9813-4236436AEDF9}"/>
              </c:ext>
            </c:extLst>
          </c:dPt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2-C267-4EE8-9813-4236436AEDF9}"/>
              </c:ext>
            </c:extLst>
          </c:dPt>
          <c:dPt>
            <c:idx val="3"/>
            <c:bubble3D val="0"/>
            <c:extLst>
              <c:ext xmlns:c16="http://schemas.microsoft.com/office/drawing/2014/chart" uri="{C3380CC4-5D6E-409C-BE32-E72D297353CC}">
                <c16:uniqueId val="{00000003-C267-4EE8-9813-4236436AEDF9}"/>
              </c:ext>
            </c:extLst>
          </c:dPt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3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BE"/>
              </a:p>
            </c:txPr>
            <c:dLblPos val="bestFit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CustomerSheet!$A$22:$A$24</c:f>
              <c:strCache>
                <c:ptCount val="3"/>
                <c:pt idx="0">
                  <c:v>Low Power</c:v>
                </c:pt>
                <c:pt idx="1">
                  <c:v>Average Ready to scan</c:v>
                </c:pt>
                <c:pt idx="2">
                  <c:v>Scan</c:v>
                </c:pt>
              </c:strCache>
            </c:strRef>
          </c:cat>
          <c:val>
            <c:numRef>
              <c:f>CustomerSheet!$J$6:$J$8</c:f>
              <c:numCache>
                <c:formatCode>0%</c:formatCode>
                <c:ptCount val="3"/>
                <c:pt idx="0">
                  <c:v>0.39219243668276788</c:v>
                </c:pt>
                <c:pt idx="1">
                  <c:v>0.3102658241196064</c:v>
                </c:pt>
                <c:pt idx="2">
                  <c:v>0.29754173919762578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267-4EE8-9813-4236436AED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9641920777870836"/>
          <c:y val="0.13086151612663538"/>
          <c:w val="0.30358079222129158"/>
          <c:h val="0.21099434724706928"/>
        </c:manualLayout>
      </c:layout>
      <c:overlay val="0"/>
      <c:txPr>
        <a:bodyPr/>
        <a:lstStyle/>
        <a:p>
          <a:pPr>
            <a:defRPr sz="11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BE"/>
        </a:p>
      </c:txPr>
    </c:legend>
    <c:plotVisOnly val="1"/>
    <c:dispBlanksAs val="zero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BE"/>
    </a:p>
  </c:txPr>
  <c:printSettings>
    <c:headerFooter alignWithMargins="0"/>
    <c:pageMargins b="1" l="0.75" r="0.75" t="1" header="0.4921259845" footer="0.4921259845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229721</xdr:colOff>
      <xdr:row>9</xdr:row>
      <xdr:rowOff>47625</xdr:rowOff>
    </xdr:from>
    <xdr:to>
      <xdr:col>8</xdr:col>
      <xdr:colOff>1224243</xdr:colOff>
      <xdr:row>21</xdr:row>
      <xdr:rowOff>163607</xdr:rowOff>
    </xdr:to>
    <xdr:graphicFrame macro="">
      <xdr:nvGraphicFramePr>
        <xdr:cNvPr id="77060" name="Chart 12">
          <a:extLst>
            <a:ext uri="{FF2B5EF4-FFF2-40B4-BE49-F238E27FC236}">
              <a16:creationId xmlns:a16="http://schemas.microsoft.com/office/drawing/2014/main" id="{764F6FE6-B252-487D-99D2-582393F6E68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1242893</xdr:colOff>
      <xdr:row>9</xdr:row>
      <xdr:rowOff>47625</xdr:rowOff>
    </xdr:from>
    <xdr:to>
      <xdr:col>13</xdr:col>
      <xdr:colOff>775607</xdr:colOff>
      <xdr:row>21</xdr:row>
      <xdr:rowOff>170890</xdr:rowOff>
    </xdr:to>
    <xdr:graphicFrame macro="">
      <xdr:nvGraphicFramePr>
        <xdr:cNvPr id="77061" name="Chart 13">
          <a:extLst>
            <a:ext uri="{FF2B5EF4-FFF2-40B4-BE49-F238E27FC236}">
              <a16:creationId xmlns:a16="http://schemas.microsoft.com/office/drawing/2014/main" id="{3053B541-4FAE-47E5-94F9-75A3CEA08A9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10</xdr:col>
      <xdr:colOff>73022</xdr:colOff>
      <xdr:row>0</xdr:row>
      <xdr:rowOff>23111</xdr:rowOff>
    </xdr:from>
    <xdr:to>
      <xdr:col>13</xdr:col>
      <xdr:colOff>559313</xdr:colOff>
      <xdr:row>3</xdr:row>
      <xdr:rowOff>81941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DE4C1F35-7FE6-4272-B354-C99DBBC56D5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893922" y="23111"/>
          <a:ext cx="3000891" cy="181143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2">
    <tabColor rgb="FFFF0000"/>
    <pageSetUpPr fitToPage="1"/>
  </sheetPr>
  <dimension ref="B2:F25"/>
  <sheetViews>
    <sheetView view="pageLayout" zoomScale="70" zoomScaleNormal="75" zoomScalePageLayoutView="70" workbookViewId="0">
      <selection activeCell="B22" sqref="B22"/>
    </sheetView>
  </sheetViews>
  <sheetFormatPr defaultRowHeight="14.25" x14ac:dyDescent="0.2"/>
  <cols>
    <col min="1" max="1" width="8.75" customWidth="1"/>
    <col min="2" max="2" width="38.125" bestFit="1" customWidth="1"/>
    <col min="3" max="3" width="11.75" customWidth="1"/>
    <col min="4" max="4" width="11" customWidth="1"/>
    <col min="5" max="5" width="11.75" bestFit="1" customWidth="1"/>
    <col min="6" max="6" width="13.75" customWidth="1"/>
    <col min="7" max="256" width="11" customWidth="1"/>
  </cols>
  <sheetData>
    <row r="2" spans="2:6" ht="15" x14ac:dyDescent="0.25">
      <c r="B2" s="32" t="s">
        <v>17</v>
      </c>
      <c r="F2" s="18" t="s">
        <v>9</v>
      </c>
    </row>
    <row r="3" spans="2:6" x14ac:dyDescent="0.2">
      <c r="B3" t="s">
        <v>0</v>
      </c>
      <c r="F3" s="18">
        <v>24</v>
      </c>
    </row>
    <row r="4" spans="2:6" ht="15" x14ac:dyDescent="0.25">
      <c r="B4" t="s">
        <v>25</v>
      </c>
      <c r="D4" s="31"/>
      <c r="E4" s="31"/>
      <c r="F4" s="31"/>
    </row>
    <row r="6" spans="2:6" ht="28.5" x14ac:dyDescent="0.2">
      <c r="B6" s="1" t="s">
        <v>1</v>
      </c>
      <c r="C6" s="4" t="s">
        <v>11</v>
      </c>
      <c r="D6" s="2" t="s">
        <v>13</v>
      </c>
      <c r="E6" s="1" t="s">
        <v>12</v>
      </c>
      <c r="F6" s="4" t="s">
        <v>14</v>
      </c>
    </row>
    <row r="7" spans="2:6" x14ac:dyDescent="0.2">
      <c r="B7" s="5"/>
      <c r="C7" s="6"/>
      <c r="D7" s="6"/>
      <c r="E7" s="6"/>
      <c r="F7" s="6"/>
    </row>
    <row r="8" spans="2:6" x14ac:dyDescent="0.2">
      <c r="B8" s="7"/>
      <c r="C8" s="8"/>
      <c r="D8" s="25"/>
      <c r="E8" s="27"/>
      <c r="F8" s="25"/>
    </row>
    <row r="9" spans="2:6" x14ac:dyDescent="0.2">
      <c r="B9" s="5" t="s">
        <v>20</v>
      </c>
      <c r="C9" s="44"/>
      <c r="D9" s="45"/>
      <c r="E9" s="26">
        <f>C9*$F$3</f>
        <v>0</v>
      </c>
      <c r="F9" s="24">
        <f>D9*E9</f>
        <v>0</v>
      </c>
    </row>
    <row r="10" spans="2:6" x14ac:dyDescent="0.2">
      <c r="B10" s="7" t="s">
        <v>28</v>
      </c>
      <c r="C10" s="8"/>
      <c r="D10" s="25"/>
      <c r="E10" s="27"/>
      <c r="F10" s="25"/>
    </row>
    <row r="11" spans="2:6" x14ac:dyDescent="0.2">
      <c r="B11" s="5" t="s">
        <v>2</v>
      </c>
      <c r="C11" s="44"/>
      <c r="D11" s="45"/>
      <c r="E11" s="26">
        <f>C11*$F$3</f>
        <v>0</v>
      </c>
      <c r="F11" s="24">
        <f>D11*E11</f>
        <v>0</v>
      </c>
    </row>
    <row r="12" spans="2:6" x14ac:dyDescent="0.2">
      <c r="B12" s="7" t="s">
        <v>33</v>
      </c>
      <c r="C12" s="8"/>
      <c r="D12" s="25"/>
      <c r="E12" s="27"/>
      <c r="F12" s="25"/>
    </row>
    <row r="13" spans="2:6" x14ac:dyDescent="0.2">
      <c r="B13" s="5" t="s">
        <v>18</v>
      </c>
      <c r="C13" s="44"/>
      <c r="D13" s="45"/>
      <c r="E13" s="26">
        <f>C13*$F$3</f>
        <v>0</v>
      </c>
      <c r="F13" s="24">
        <f>D13*E13</f>
        <v>0</v>
      </c>
    </row>
    <row r="14" spans="2:6" x14ac:dyDescent="0.2">
      <c r="B14" s="7" t="s">
        <v>33</v>
      </c>
      <c r="C14" s="8"/>
      <c r="D14" s="27"/>
      <c r="E14" s="27"/>
      <c r="F14" s="25"/>
    </row>
    <row r="15" spans="2:6" x14ac:dyDescent="0.2">
      <c r="B15" s="5" t="s">
        <v>34</v>
      </c>
      <c r="C15" s="44"/>
      <c r="D15" s="45"/>
      <c r="E15" s="26">
        <f>C15*$F$3</f>
        <v>0</v>
      </c>
      <c r="F15" s="24">
        <f>D15*E15</f>
        <v>0</v>
      </c>
    </row>
    <row r="16" spans="2:6" x14ac:dyDescent="0.2">
      <c r="B16" s="7" t="s">
        <v>33</v>
      </c>
      <c r="C16" s="8"/>
      <c r="D16" s="25"/>
      <c r="E16" s="27"/>
      <c r="F16" s="25"/>
    </row>
    <row r="17" spans="2:6" x14ac:dyDescent="0.2">
      <c r="B17" s="5" t="s">
        <v>35</v>
      </c>
      <c r="C17" s="44"/>
      <c r="D17" s="45"/>
      <c r="E17" s="26">
        <f>C17*$F$3</f>
        <v>0</v>
      </c>
      <c r="F17" s="24">
        <f>D17*E17</f>
        <v>0</v>
      </c>
    </row>
    <row r="18" spans="2:6" x14ac:dyDescent="0.2">
      <c r="B18" s="7"/>
      <c r="C18" s="8"/>
      <c r="D18" s="25"/>
      <c r="E18" s="27"/>
      <c r="F18" s="25"/>
    </row>
    <row r="19" spans="2:6" x14ac:dyDescent="0.2">
      <c r="B19" s="5"/>
      <c r="C19" s="6"/>
      <c r="D19" s="26"/>
      <c r="E19" s="26"/>
      <c r="F19" s="24"/>
    </row>
    <row r="21" spans="2:6" x14ac:dyDescent="0.2">
      <c r="B21" s="9" t="s">
        <v>1</v>
      </c>
      <c r="C21" s="10" t="s">
        <v>7</v>
      </c>
      <c r="D21" s="11"/>
      <c r="F21" s="3"/>
    </row>
    <row r="22" spans="2:6" ht="15" x14ac:dyDescent="0.25">
      <c r="B22" s="18" t="s">
        <v>46</v>
      </c>
      <c r="C22" s="12">
        <f>C23+C24</f>
        <v>9.5023148148148159E-3</v>
      </c>
      <c r="D22" s="9" t="s">
        <v>16</v>
      </c>
      <c r="E22" s="9" t="s">
        <v>8</v>
      </c>
      <c r="F22" s="9" t="s">
        <v>6</v>
      </c>
    </row>
    <row r="23" spans="2:6" x14ac:dyDescent="0.2">
      <c r="B23" s="14" t="s">
        <v>5</v>
      </c>
      <c r="C23" s="15">
        <f>SUM(C9:C18)</f>
        <v>0</v>
      </c>
      <c r="D23" s="20" t="e">
        <f>F23/(C23*24)</f>
        <v>#DIV/0!</v>
      </c>
      <c r="E23" s="33"/>
      <c r="F23" s="20">
        <f>SUM(F9:F17)</f>
        <v>0</v>
      </c>
    </row>
    <row r="24" spans="2:6" x14ac:dyDescent="0.2">
      <c r="B24" s="13" t="s">
        <v>32</v>
      </c>
      <c r="C24" s="38">
        <v>9.5023148148148159E-3</v>
      </c>
      <c r="D24" s="37" t="e">
        <f>#REF!</f>
        <v>#REF!</v>
      </c>
      <c r="E24" s="21">
        <f>C24*$F$3</f>
        <v>0.22805555555555557</v>
      </c>
      <c r="F24" s="21" t="e">
        <f>D24*E24</f>
        <v>#REF!</v>
      </c>
    </row>
    <row r="25" spans="2:6" ht="15" x14ac:dyDescent="0.25">
      <c r="B25" s="17"/>
      <c r="C25" s="39"/>
      <c r="D25" s="40" t="e">
        <f>F25/(C22*24)</f>
        <v>#REF!</v>
      </c>
      <c r="E25" s="41" t="s">
        <v>10</v>
      </c>
      <c r="F25" s="42" t="e">
        <f>SUM(F23:F24)</f>
        <v>#REF!</v>
      </c>
    </row>
  </sheetData>
  <sheetProtection selectLockedCells="1"/>
  <phoneticPr fontId="2" type="noConversion"/>
  <pageMargins left="0.75" right="0.75" top="1" bottom="1" header="0.4921259845" footer="0.4921259845"/>
  <pageSetup paperSize="9" scale="83" fitToHeight="99" orientation="portrait" r:id="rId1"/>
  <headerFooter alignWithMargins="0">
    <oddHeader>&amp;L&amp;8“Self-regulatory Initiative for medical imaging equipment” 
Copyright © 2023 COCIR
All Rights Reserved.</oddHeader>
    <oddFooter>&amp;LTemplate - MRI energy consumption measurement&amp;RPage 3 of 7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3">
    <tabColor rgb="FFFF0000"/>
    <pageSetUpPr fitToPage="1"/>
  </sheetPr>
  <dimension ref="B2:F34"/>
  <sheetViews>
    <sheetView view="pageLayout" zoomScaleNormal="75" workbookViewId="0">
      <selection activeCell="B22" sqref="B22"/>
    </sheetView>
  </sheetViews>
  <sheetFormatPr defaultRowHeight="14.25" x14ac:dyDescent="0.2"/>
  <cols>
    <col min="1" max="1" width="8.5" customWidth="1"/>
    <col min="2" max="2" width="38.75" customWidth="1"/>
    <col min="3" max="5" width="11" customWidth="1"/>
    <col min="6" max="6" width="13.625" customWidth="1"/>
    <col min="7" max="256" width="11" customWidth="1"/>
  </cols>
  <sheetData>
    <row r="2" spans="2:6" ht="15" x14ac:dyDescent="0.25">
      <c r="B2" s="32" t="s">
        <v>17</v>
      </c>
      <c r="F2" s="18" t="s">
        <v>9</v>
      </c>
    </row>
    <row r="3" spans="2:6" x14ac:dyDescent="0.2">
      <c r="B3" t="s">
        <v>0</v>
      </c>
      <c r="F3" s="18">
        <v>24</v>
      </c>
    </row>
    <row r="4" spans="2:6" ht="15" x14ac:dyDescent="0.25">
      <c r="B4" t="s">
        <v>26</v>
      </c>
    </row>
    <row r="5" spans="2:6" x14ac:dyDescent="0.2">
      <c r="D5" s="31"/>
      <c r="E5" s="31"/>
      <c r="F5" s="31"/>
    </row>
    <row r="6" spans="2:6" ht="28.5" x14ac:dyDescent="0.2">
      <c r="B6" s="1" t="s">
        <v>1</v>
      </c>
      <c r="C6" s="4" t="s">
        <v>11</v>
      </c>
      <c r="D6" s="2" t="s">
        <v>13</v>
      </c>
      <c r="E6" s="1" t="s">
        <v>12</v>
      </c>
      <c r="F6" s="4" t="s">
        <v>14</v>
      </c>
    </row>
    <row r="7" spans="2:6" x14ac:dyDescent="0.2">
      <c r="B7" s="5"/>
      <c r="C7" s="6"/>
      <c r="D7" s="6"/>
      <c r="E7" s="6"/>
      <c r="F7" s="6"/>
    </row>
    <row r="8" spans="2:6" x14ac:dyDescent="0.2">
      <c r="B8" s="7"/>
      <c r="C8" s="8"/>
      <c r="D8" s="25"/>
      <c r="E8" s="27"/>
      <c r="F8" s="25"/>
    </row>
    <row r="9" spans="2:6" x14ac:dyDescent="0.2">
      <c r="B9" s="5" t="s">
        <v>20</v>
      </c>
      <c r="C9" s="44"/>
      <c r="D9" s="45"/>
      <c r="E9" s="26">
        <f>C9*$F$3</f>
        <v>0</v>
      </c>
      <c r="F9" s="24">
        <f>D9*E9</f>
        <v>0</v>
      </c>
    </row>
    <row r="10" spans="2:6" x14ac:dyDescent="0.2">
      <c r="B10" s="7" t="s">
        <v>28</v>
      </c>
      <c r="C10" s="8"/>
      <c r="D10" s="7"/>
      <c r="E10" s="27"/>
      <c r="F10" s="25"/>
    </row>
    <row r="11" spans="2:6" x14ac:dyDescent="0.2">
      <c r="B11" s="5" t="s">
        <v>38</v>
      </c>
      <c r="C11" s="44"/>
      <c r="D11" s="45"/>
      <c r="E11" s="26">
        <f>C11*$F$3</f>
        <v>0</v>
      </c>
      <c r="F11" s="24">
        <f>D11*E11</f>
        <v>0</v>
      </c>
    </row>
    <row r="12" spans="2:6" x14ac:dyDescent="0.2">
      <c r="B12" s="7" t="s">
        <v>23</v>
      </c>
      <c r="C12" s="8"/>
      <c r="D12" s="25"/>
      <c r="E12" s="27"/>
      <c r="F12" s="25"/>
    </row>
    <row r="13" spans="2:6" x14ac:dyDescent="0.2">
      <c r="B13" s="5" t="s">
        <v>36</v>
      </c>
      <c r="C13" s="44"/>
      <c r="D13" s="45"/>
      <c r="E13" s="26">
        <f>C13*$F$3</f>
        <v>0</v>
      </c>
      <c r="F13" s="24">
        <f>D13*E13</f>
        <v>0</v>
      </c>
    </row>
    <row r="14" spans="2:6" x14ac:dyDescent="0.2">
      <c r="B14" s="7" t="s">
        <v>23</v>
      </c>
      <c r="C14" s="8"/>
      <c r="D14" s="25"/>
      <c r="E14" s="27"/>
      <c r="F14" s="25"/>
    </row>
    <row r="15" spans="2:6" x14ac:dyDescent="0.2">
      <c r="B15" s="5" t="s">
        <v>19</v>
      </c>
      <c r="C15" s="44"/>
      <c r="D15" s="45"/>
      <c r="E15" s="26">
        <f>C15*$F$3</f>
        <v>0</v>
      </c>
      <c r="F15" s="24">
        <f>D15*E15</f>
        <v>0</v>
      </c>
    </row>
    <row r="16" spans="2:6" x14ac:dyDescent="0.2">
      <c r="B16" s="7" t="s">
        <v>23</v>
      </c>
      <c r="C16" s="8"/>
      <c r="D16" s="25"/>
      <c r="E16" s="27"/>
      <c r="F16" s="25"/>
    </row>
    <row r="17" spans="2:6" x14ac:dyDescent="0.2">
      <c r="B17" s="5" t="s">
        <v>39</v>
      </c>
      <c r="C17" s="44"/>
      <c r="D17" s="45"/>
      <c r="E17" s="26">
        <f>C17*$F$3</f>
        <v>0</v>
      </c>
      <c r="F17" s="24">
        <f>D17*E17</f>
        <v>0</v>
      </c>
    </row>
    <row r="18" spans="2:6" x14ac:dyDescent="0.2">
      <c r="B18" s="7" t="s">
        <v>22</v>
      </c>
      <c r="C18" s="27"/>
      <c r="D18" s="27"/>
      <c r="E18" s="27"/>
      <c r="F18" s="25"/>
    </row>
    <row r="19" spans="2:6" x14ac:dyDescent="0.2">
      <c r="B19" s="5" t="s">
        <v>40</v>
      </c>
      <c r="C19" s="44"/>
      <c r="D19" s="45"/>
      <c r="E19" s="26">
        <f>C19*$F$3</f>
        <v>0</v>
      </c>
      <c r="F19" s="24">
        <f>D19*E19</f>
        <v>0</v>
      </c>
    </row>
    <row r="20" spans="2:6" x14ac:dyDescent="0.2">
      <c r="B20" s="7" t="s">
        <v>30</v>
      </c>
      <c r="C20" s="8"/>
      <c r="D20" s="25"/>
      <c r="E20" s="27"/>
      <c r="F20" s="25"/>
    </row>
    <row r="21" spans="2:6" x14ac:dyDescent="0.2">
      <c r="B21" s="5" t="s">
        <v>41</v>
      </c>
      <c r="C21" s="44"/>
      <c r="D21" s="45"/>
      <c r="E21" s="26">
        <f>C21*$F$3</f>
        <v>0</v>
      </c>
      <c r="F21" s="24">
        <f>D21*E21</f>
        <v>0</v>
      </c>
    </row>
    <row r="22" spans="2:6" x14ac:dyDescent="0.2">
      <c r="B22" s="7" t="s">
        <v>31</v>
      </c>
      <c r="C22" s="8"/>
      <c r="D22" s="25"/>
      <c r="E22" s="27"/>
      <c r="F22" s="25"/>
    </row>
    <row r="23" spans="2:6" x14ac:dyDescent="0.2">
      <c r="B23" s="5" t="s">
        <v>42</v>
      </c>
      <c r="C23" s="44"/>
      <c r="D23" s="45"/>
      <c r="E23" s="26">
        <f>C23*$F$3</f>
        <v>0</v>
      </c>
      <c r="F23" s="24">
        <f>D23*E23</f>
        <v>0</v>
      </c>
    </row>
    <row r="24" spans="2:6" x14ac:dyDescent="0.2">
      <c r="B24" s="7" t="s">
        <v>30</v>
      </c>
      <c r="C24" s="8"/>
      <c r="D24" s="25"/>
      <c r="E24" s="27"/>
      <c r="F24" s="25"/>
    </row>
    <row r="25" spans="2:6" x14ac:dyDescent="0.2">
      <c r="B25" s="5" t="s">
        <v>37</v>
      </c>
      <c r="C25" s="44"/>
      <c r="D25" s="45"/>
      <c r="E25" s="26">
        <f>C25*$F$3</f>
        <v>0</v>
      </c>
      <c r="F25" s="24">
        <f>D25*E25</f>
        <v>0</v>
      </c>
    </row>
    <row r="26" spans="2:6" x14ac:dyDescent="0.2">
      <c r="B26" s="7"/>
      <c r="C26" s="8"/>
      <c r="D26" s="25"/>
      <c r="E26" s="27"/>
      <c r="F26" s="25"/>
    </row>
    <row r="27" spans="2:6" x14ac:dyDescent="0.2">
      <c r="B27" s="5"/>
      <c r="C27" s="6"/>
      <c r="D27" s="24"/>
      <c r="E27" s="26"/>
      <c r="F27" s="24"/>
    </row>
    <row r="29" spans="2:6" x14ac:dyDescent="0.2">
      <c r="B29" s="9" t="s">
        <v>1</v>
      </c>
      <c r="C29" s="10" t="s">
        <v>7</v>
      </c>
      <c r="D29" s="11"/>
      <c r="F29" s="3"/>
    </row>
    <row r="30" spans="2:6" ht="15" x14ac:dyDescent="0.25">
      <c r="B30" s="46" t="s">
        <v>47</v>
      </c>
      <c r="C30" s="12">
        <f>C31+C32</f>
        <v>1.577546296296296E-2</v>
      </c>
      <c r="D30" s="1" t="s">
        <v>16</v>
      </c>
      <c r="E30" s="9" t="s">
        <v>8</v>
      </c>
      <c r="F30" s="9" t="s">
        <v>6</v>
      </c>
    </row>
    <row r="31" spans="2:6" x14ac:dyDescent="0.2">
      <c r="B31" s="33" t="s">
        <v>5</v>
      </c>
      <c r="C31" s="28">
        <f>SUM(C9:C25)</f>
        <v>0</v>
      </c>
      <c r="D31" s="35" t="e">
        <f>F31/(C31*24)</f>
        <v>#DIV/0!</v>
      </c>
      <c r="E31" s="34"/>
      <c r="F31" s="20">
        <f>SUM(F9:F25)</f>
        <v>0</v>
      </c>
    </row>
    <row r="32" spans="2:6" x14ac:dyDescent="0.2">
      <c r="B32" s="13" t="s">
        <v>32</v>
      </c>
      <c r="C32" s="16">
        <v>1.577546296296296E-2</v>
      </c>
      <c r="D32" s="30" t="e">
        <f>#REF!</f>
        <v>#REF!</v>
      </c>
      <c r="E32" s="21">
        <f>C32*$F$3</f>
        <v>0.37861111111111101</v>
      </c>
      <c r="F32" s="21" t="e">
        <f>D32*E32</f>
        <v>#REF!</v>
      </c>
    </row>
    <row r="33" spans="2:6" ht="15.75" thickBot="1" x14ac:dyDescent="0.3">
      <c r="B33" s="17"/>
      <c r="C33" s="19"/>
      <c r="D33" s="36" t="e">
        <f>F33/(C30*24)</f>
        <v>#REF!</v>
      </c>
      <c r="E33" s="22" t="s">
        <v>10</v>
      </c>
      <c r="F33" s="23" t="e">
        <f>SUM(F31:F32)</f>
        <v>#REF!</v>
      </c>
    </row>
    <row r="34" spans="2:6" ht="15" thickTop="1" x14ac:dyDescent="0.2"/>
  </sheetData>
  <sheetProtection selectLockedCells="1"/>
  <phoneticPr fontId="2" type="noConversion"/>
  <pageMargins left="0.75" right="0.75" top="1" bottom="1" header="0.4921259845" footer="0.4921259845"/>
  <pageSetup paperSize="9" scale="84" orientation="portrait" r:id="rId1"/>
  <headerFooter alignWithMargins="0">
    <oddHeader>&amp;L&amp;8“Self-regulatory Initiative for medical imaging equipment” 
Copyright © 2023 COCIR
All Rights Reserved.</oddHeader>
    <oddFooter>&amp;LTemplate - MRI energy consumption measurement&amp;RPage 4 of 7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4">
    <tabColor rgb="FFFF0000"/>
    <pageSetUpPr fitToPage="1"/>
  </sheetPr>
  <dimension ref="B2:F28"/>
  <sheetViews>
    <sheetView view="pageLayout" zoomScaleNormal="75" workbookViewId="0">
      <selection activeCell="B22" sqref="B22"/>
    </sheetView>
  </sheetViews>
  <sheetFormatPr defaultRowHeight="14.25" x14ac:dyDescent="0.2"/>
  <cols>
    <col min="1" max="1" width="9" customWidth="1"/>
    <col min="2" max="2" width="39.5" customWidth="1"/>
    <col min="3" max="5" width="11" customWidth="1"/>
    <col min="6" max="6" width="14" customWidth="1"/>
    <col min="7" max="256" width="11" customWidth="1"/>
  </cols>
  <sheetData>
    <row r="2" spans="2:6" ht="15" x14ac:dyDescent="0.25">
      <c r="B2" s="32" t="s">
        <v>17</v>
      </c>
      <c r="F2" s="18" t="s">
        <v>9</v>
      </c>
    </row>
    <row r="3" spans="2:6" x14ac:dyDescent="0.2">
      <c r="F3" s="18">
        <v>24</v>
      </c>
    </row>
    <row r="4" spans="2:6" ht="15" x14ac:dyDescent="0.25">
      <c r="B4" t="s">
        <v>27</v>
      </c>
    </row>
    <row r="5" spans="2:6" x14ac:dyDescent="0.2">
      <c r="D5" s="31"/>
      <c r="E5" s="31"/>
      <c r="F5" s="31"/>
    </row>
    <row r="6" spans="2:6" ht="28.5" x14ac:dyDescent="0.2">
      <c r="B6" s="1" t="s">
        <v>1</v>
      </c>
      <c r="C6" s="4" t="s">
        <v>11</v>
      </c>
      <c r="D6" s="2" t="s">
        <v>13</v>
      </c>
      <c r="E6" s="1" t="s">
        <v>12</v>
      </c>
      <c r="F6" s="4" t="s">
        <v>14</v>
      </c>
    </row>
    <row r="7" spans="2:6" x14ac:dyDescent="0.2">
      <c r="B7" s="5"/>
      <c r="C7" s="6"/>
      <c r="D7" s="6"/>
      <c r="E7" s="6"/>
      <c r="F7" s="6"/>
    </row>
    <row r="8" spans="2:6" x14ac:dyDescent="0.2">
      <c r="B8" s="7"/>
      <c r="C8" s="8"/>
      <c r="D8" s="25"/>
      <c r="E8" s="27"/>
      <c r="F8" s="25"/>
    </row>
    <row r="9" spans="2:6" x14ac:dyDescent="0.2">
      <c r="B9" s="5" t="s">
        <v>20</v>
      </c>
      <c r="C9" s="44"/>
      <c r="D9" s="45"/>
      <c r="E9" s="26">
        <f>C9*$F$3</f>
        <v>0</v>
      </c>
      <c r="F9" s="24">
        <f>D9*E9</f>
        <v>0</v>
      </c>
    </row>
    <row r="10" spans="2:6" x14ac:dyDescent="0.2">
      <c r="B10" s="7" t="s">
        <v>28</v>
      </c>
      <c r="C10" s="8"/>
      <c r="D10" s="25"/>
      <c r="E10" s="27"/>
      <c r="F10" s="25"/>
    </row>
    <row r="11" spans="2:6" x14ac:dyDescent="0.2">
      <c r="B11" s="5" t="s">
        <v>3</v>
      </c>
      <c r="C11" s="44"/>
      <c r="D11" s="45"/>
      <c r="E11" s="26">
        <f>C11*$F$3</f>
        <v>0</v>
      </c>
      <c r="F11" s="24">
        <f>D11*E11</f>
        <v>0</v>
      </c>
    </row>
    <row r="12" spans="2:6" x14ac:dyDescent="0.2">
      <c r="B12" s="7" t="s">
        <v>28</v>
      </c>
      <c r="C12" s="8"/>
      <c r="D12" s="25"/>
      <c r="E12" s="27"/>
      <c r="F12" s="25"/>
    </row>
    <row r="13" spans="2:6" x14ac:dyDescent="0.2">
      <c r="B13" s="5" t="s">
        <v>43</v>
      </c>
      <c r="C13" s="44"/>
      <c r="D13" s="45"/>
      <c r="E13" s="26">
        <f>C13*$F$3</f>
        <v>0</v>
      </c>
      <c r="F13" s="24">
        <f>D13*E13</f>
        <v>0</v>
      </c>
    </row>
    <row r="14" spans="2:6" x14ac:dyDescent="0.2">
      <c r="B14" s="7" t="s">
        <v>28</v>
      </c>
      <c r="C14" s="8"/>
      <c r="D14" s="25"/>
      <c r="E14" s="27"/>
      <c r="F14" s="25"/>
    </row>
    <row r="15" spans="2:6" x14ac:dyDescent="0.2">
      <c r="B15" s="5" t="s">
        <v>44</v>
      </c>
      <c r="C15" s="44"/>
      <c r="D15" s="45"/>
      <c r="E15" s="26">
        <f>C15*$F$3</f>
        <v>0</v>
      </c>
      <c r="F15" s="24">
        <f>D15*E15</f>
        <v>0</v>
      </c>
    </row>
    <row r="16" spans="2:6" x14ac:dyDescent="0.2">
      <c r="B16" s="7" t="s">
        <v>21</v>
      </c>
      <c r="C16" s="8"/>
      <c r="D16" s="25"/>
      <c r="E16" s="27"/>
      <c r="F16" s="25"/>
    </row>
    <row r="17" spans="2:6" x14ac:dyDescent="0.2">
      <c r="B17" s="5" t="s">
        <v>4</v>
      </c>
      <c r="C17" s="44"/>
      <c r="D17" s="45"/>
      <c r="E17" s="26">
        <f>C17*$F$3</f>
        <v>0</v>
      </c>
      <c r="F17" s="24">
        <f>D17*E17</f>
        <v>0</v>
      </c>
    </row>
    <row r="18" spans="2:6" x14ac:dyDescent="0.2">
      <c r="B18" s="7" t="s">
        <v>21</v>
      </c>
      <c r="C18" s="8"/>
      <c r="D18" s="25"/>
      <c r="E18" s="27"/>
      <c r="F18" s="25"/>
    </row>
    <row r="19" spans="2:6" x14ac:dyDescent="0.2">
      <c r="B19" s="5" t="s">
        <v>24</v>
      </c>
      <c r="C19" s="44"/>
      <c r="D19" s="45"/>
      <c r="E19" s="26">
        <f>C19*$F$3</f>
        <v>0</v>
      </c>
      <c r="F19" s="24">
        <f>D19*E19</f>
        <v>0</v>
      </c>
    </row>
    <row r="20" spans="2:6" x14ac:dyDescent="0.2">
      <c r="B20" s="7" t="s">
        <v>29</v>
      </c>
      <c r="C20" s="8"/>
      <c r="D20" s="25"/>
      <c r="E20" s="27"/>
      <c r="F20" s="25"/>
    </row>
    <row r="21" spans="2:6" x14ac:dyDescent="0.2">
      <c r="B21" s="5"/>
      <c r="C21" s="6"/>
      <c r="D21" s="24"/>
      <c r="E21" s="5"/>
      <c r="F21" s="24"/>
    </row>
    <row r="23" spans="2:6" x14ac:dyDescent="0.2">
      <c r="B23" s="9" t="s">
        <v>1</v>
      </c>
      <c r="C23" s="10" t="s">
        <v>7</v>
      </c>
      <c r="D23" s="11"/>
      <c r="F23" s="3"/>
    </row>
    <row r="24" spans="2:6" x14ac:dyDescent="0.2">
      <c r="B24" t="s">
        <v>48</v>
      </c>
      <c r="C24" s="12">
        <f>C25+C26</f>
        <v>9.8379629629629633E-3</v>
      </c>
      <c r="D24" s="1" t="s">
        <v>16</v>
      </c>
      <c r="E24" s="9" t="s">
        <v>8</v>
      </c>
      <c r="F24" s="9" t="s">
        <v>6</v>
      </c>
    </row>
    <row r="25" spans="2:6" x14ac:dyDescent="0.2">
      <c r="B25" s="14" t="s">
        <v>5</v>
      </c>
      <c r="C25" s="28">
        <f>SUM(C9:C19)</f>
        <v>0</v>
      </c>
      <c r="D25" s="43" t="e">
        <f>F25/(C25*24)</f>
        <v>#DIV/0!</v>
      </c>
      <c r="E25" s="29"/>
      <c r="F25" s="20">
        <f>SUM(F9:F17)</f>
        <v>0</v>
      </c>
    </row>
    <row r="26" spans="2:6" x14ac:dyDescent="0.2">
      <c r="B26" s="13" t="s">
        <v>32</v>
      </c>
      <c r="C26" s="16">
        <v>9.8379629629629633E-3</v>
      </c>
      <c r="D26" s="30" t="e">
        <f>#REF!</f>
        <v>#REF!</v>
      </c>
      <c r="E26" s="21">
        <f>C26*F3</f>
        <v>0.2361111111111111</v>
      </c>
      <c r="F26" s="21" t="e">
        <f>D26*E26</f>
        <v>#REF!</v>
      </c>
    </row>
    <row r="27" spans="2:6" ht="15.75" thickBot="1" x14ac:dyDescent="0.3">
      <c r="B27" s="17"/>
      <c r="C27" s="19"/>
      <c r="D27" s="36" t="e">
        <f>F27/(C24*24)</f>
        <v>#REF!</v>
      </c>
      <c r="E27" s="22" t="s">
        <v>10</v>
      </c>
      <c r="F27" s="23" t="e">
        <f>SUM(F25:F26)</f>
        <v>#REF!</v>
      </c>
    </row>
    <row r="28" spans="2:6" ht="15" thickTop="1" x14ac:dyDescent="0.2"/>
  </sheetData>
  <sheetProtection selectLockedCells="1"/>
  <phoneticPr fontId="2" type="noConversion"/>
  <pageMargins left="0.75" right="0.75" top="1" bottom="1" header="0.4921259845" footer="0.4921259845"/>
  <pageSetup paperSize="9" scale="83" orientation="portrait" r:id="rId1"/>
  <headerFooter alignWithMargins="0">
    <oddHeader>&amp;L&amp;8“Self-regulatory Initiative for medical imaging equipment” 
Copyright © 2023 COCIR
All Rights Reserved.</oddHeader>
    <oddFooter>&amp;LTemplate - MRI energy consumption measurement&amp;RPage 5 of 7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theme="6"/>
  </sheetPr>
  <dimension ref="A1:J178"/>
  <sheetViews>
    <sheetView tabSelected="1" zoomScaleNormal="100" zoomScaleSheetLayoutView="100" workbookViewId="0">
      <selection activeCell="B10" sqref="B10"/>
    </sheetView>
  </sheetViews>
  <sheetFormatPr defaultColWidth="11" defaultRowHeight="14.25" x14ac:dyDescent="0.2"/>
  <cols>
    <col min="1" max="1" width="37.125" style="54" bestFit="1" customWidth="1"/>
    <col min="2" max="2" width="16.625" style="54" bestFit="1" customWidth="1"/>
    <col min="3" max="3" width="15.125" style="54" customWidth="1"/>
    <col min="4" max="4" width="9.75" style="54" bestFit="1" customWidth="1"/>
    <col min="5" max="5" width="3.125" style="54" customWidth="1"/>
    <col min="6" max="6" width="27.125" style="54" customWidth="1"/>
    <col min="7" max="7" width="20.375" style="54" customWidth="1"/>
    <col min="8" max="8" width="12.25" style="54" customWidth="1"/>
    <col min="9" max="9" width="26.875" style="54" customWidth="1"/>
    <col min="10" max="10" width="11.875" style="54" customWidth="1"/>
    <col min="11" max="11" width="11" style="47" customWidth="1"/>
    <col min="12" max="16384" width="11" style="47"/>
  </cols>
  <sheetData>
    <row r="1" spans="1:10" ht="45.6" customHeight="1" thickBot="1" x14ac:dyDescent="0.25">
      <c r="A1" s="108" t="s">
        <v>63</v>
      </c>
      <c r="B1" s="109"/>
      <c r="C1" s="109"/>
      <c r="D1" s="109"/>
      <c r="E1" s="110"/>
      <c r="F1" s="110"/>
      <c r="G1" s="110"/>
      <c r="H1" s="110"/>
      <c r="I1" s="110"/>
      <c r="J1" s="111"/>
    </row>
    <row r="2" spans="1:10" ht="30.75" customHeight="1" x14ac:dyDescent="0.2">
      <c r="A2" s="108" t="s">
        <v>64</v>
      </c>
      <c r="B2" s="109"/>
      <c r="C2" s="109"/>
      <c r="D2" s="112"/>
      <c r="E2" s="87"/>
      <c r="F2" s="108" t="s">
        <v>69</v>
      </c>
      <c r="G2" s="109"/>
      <c r="H2" s="109"/>
      <c r="I2" s="109"/>
      <c r="J2" s="112"/>
    </row>
    <row r="3" spans="1:10" ht="62.25" customHeight="1" x14ac:dyDescent="0.2">
      <c r="A3" s="113" t="s">
        <v>74</v>
      </c>
      <c r="B3" s="114"/>
      <c r="C3" s="114"/>
      <c r="D3" s="115"/>
      <c r="E3" s="61"/>
      <c r="F3" s="119"/>
      <c r="G3" s="120"/>
      <c r="H3" s="120"/>
      <c r="I3" s="120"/>
      <c r="J3" s="121"/>
    </row>
    <row r="4" spans="1:10" ht="31.5" customHeight="1" x14ac:dyDescent="0.25">
      <c r="A4" s="93" t="s">
        <v>61</v>
      </c>
      <c r="B4" s="90">
        <v>7</v>
      </c>
      <c r="C4" s="48"/>
      <c r="D4" s="94"/>
      <c r="E4" s="48"/>
      <c r="F4" s="65"/>
      <c r="G4" s="64" t="s">
        <v>56</v>
      </c>
      <c r="H4" s="55" t="s">
        <v>59</v>
      </c>
      <c r="I4" s="64" t="s">
        <v>81</v>
      </c>
      <c r="J4" s="74" t="s">
        <v>72</v>
      </c>
    </row>
    <row r="5" spans="1:10" ht="15.75" x14ac:dyDescent="0.25">
      <c r="A5" s="70" t="s">
        <v>49</v>
      </c>
      <c r="B5" s="91">
        <v>7</v>
      </c>
      <c r="C5" s="48"/>
      <c r="D5" s="94"/>
      <c r="E5" s="48"/>
      <c r="F5" s="66"/>
      <c r="G5" s="60"/>
      <c r="H5" s="58"/>
      <c r="I5" s="76"/>
      <c r="J5" s="75"/>
    </row>
    <row r="6" spans="1:10" ht="15.75" x14ac:dyDescent="0.25">
      <c r="A6" s="70" t="s">
        <v>50</v>
      </c>
      <c r="B6" s="91">
        <v>2</v>
      </c>
      <c r="C6" s="48"/>
      <c r="D6" s="94"/>
      <c r="E6" s="48"/>
      <c r="F6" s="66" t="s">
        <v>45</v>
      </c>
      <c r="G6" s="60">
        <f>(C22/60)*B22</f>
        <v>84</v>
      </c>
      <c r="H6" s="58">
        <f>C22/(24*60)</f>
        <v>0.5</v>
      </c>
      <c r="I6" s="76">
        <f>$G$6*$B$10+$B$22*24*$B$11</f>
        <v>39480</v>
      </c>
      <c r="J6" s="104">
        <f>I6/$I$9</f>
        <v>0.39219243668276788</v>
      </c>
    </row>
    <row r="7" spans="1:10" ht="15.75" x14ac:dyDescent="0.25">
      <c r="A7" s="70" t="s">
        <v>51</v>
      </c>
      <c r="B7" s="91">
        <v>4</v>
      </c>
      <c r="C7" s="48"/>
      <c r="D7" s="94"/>
      <c r="E7" s="48"/>
      <c r="F7" s="66" t="s">
        <v>68</v>
      </c>
      <c r="G7" s="60">
        <f>(C23/60)*B23</f>
        <v>120.12641666666667</v>
      </c>
      <c r="H7" s="58">
        <f>C23/(24*60)</f>
        <v>0.37048611111111113</v>
      </c>
      <c r="I7" s="76">
        <f>$G$7*$B$10</f>
        <v>31232.868333333336</v>
      </c>
      <c r="J7" s="104">
        <f>I7/$I$9</f>
        <v>0.3102658241196064</v>
      </c>
    </row>
    <row r="8" spans="1:10" ht="15.75" x14ac:dyDescent="0.25">
      <c r="A8" s="70" t="s">
        <v>79</v>
      </c>
      <c r="B8" s="84">
        <f>SUM(B4:B7)</f>
        <v>20</v>
      </c>
      <c r="C8" s="88"/>
      <c r="D8" s="77"/>
      <c r="E8" s="48"/>
      <c r="F8" s="67" t="s">
        <v>15</v>
      </c>
      <c r="G8" s="60">
        <f>SUMPRODUCT(B4:B7,C17:C20)</f>
        <v>115.20000000000002</v>
      </c>
      <c r="H8" s="58">
        <f>C24/(24*60)</f>
        <v>0.1295138888888889</v>
      </c>
      <c r="I8" s="76">
        <f>$G$8*$B$10</f>
        <v>29952.000000000004</v>
      </c>
      <c r="J8" s="104">
        <f>I8/$I$9</f>
        <v>0.29754173919762578</v>
      </c>
    </row>
    <row r="9" spans="1:10" ht="21" thickBot="1" x14ac:dyDescent="0.35">
      <c r="A9" s="95" t="s">
        <v>78</v>
      </c>
      <c r="B9" s="91">
        <v>720</v>
      </c>
      <c r="C9" s="49"/>
      <c r="D9" s="96"/>
      <c r="E9" s="49"/>
      <c r="F9" s="68" t="s">
        <v>71</v>
      </c>
      <c r="G9" s="82">
        <f>SUM(G5:G8)</f>
        <v>319.32641666666666</v>
      </c>
      <c r="H9" s="89"/>
      <c r="I9" s="83">
        <f>SUM(I5:I8)</f>
        <v>100664.86833333333</v>
      </c>
      <c r="J9" s="69"/>
    </row>
    <row r="10" spans="1:10" ht="15.75" x14ac:dyDescent="0.25">
      <c r="A10" s="97" t="s">
        <v>60</v>
      </c>
      <c r="B10" s="92">
        <v>260</v>
      </c>
      <c r="C10" s="50"/>
      <c r="D10" s="98"/>
      <c r="E10" s="50"/>
      <c r="F10" s="50"/>
      <c r="G10" s="50"/>
      <c r="H10" s="50"/>
      <c r="I10" s="48"/>
      <c r="J10" s="48"/>
    </row>
    <row r="11" spans="1:10" ht="31.5" x14ac:dyDescent="0.25">
      <c r="A11" s="97" t="s">
        <v>75</v>
      </c>
      <c r="B11" s="103">
        <f>B12-B10</f>
        <v>105</v>
      </c>
      <c r="C11" s="50"/>
      <c r="D11" s="98"/>
      <c r="E11" s="50"/>
      <c r="F11" s="50"/>
      <c r="G11" s="50"/>
      <c r="H11" s="50"/>
      <c r="I11" s="48"/>
      <c r="J11" s="48"/>
    </row>
    <row r="12" spans="1:10" ht="16.5" thickBot="1" x14ac:dyDescent="0.3">
      <c r="A12" s="99" t="s">
        <v>70</v>
      </c>
      <c r="B12" s="100">
        <v>365</v>
      </c>
      <c r="C12" s="101"/>
      <c r="D12" s="102"/>
      <c r="E12" s="50"/>
      <c r="F12" s="50"/>
      <c r="G12" s="50"/>
      <c r="H12" s="50"/>
      <c r="I12" s="48"/>
      <c r="J12" s="48"/>
    </row>
    <row r="13" spans="1:10" ht="27.75" x14ac:dyDescent="0.2">
      <c r="A13" s="116" t="s">
        <v>65</v>
      </c>
      <c r="B13" s="117"/>
      <c r="C13" s="117"/>
      <c r="D13" s="118"/>
      <c r="E13" s="62"/>
      <c r="F13" s="62"/>
      <c r="G13" s="48"/>
      <c r="H13" s="48"/>
      <c r="I13" s="48"/>
      <c r="J13" s="48"/>
    </row>
    <row r="14" spans="1:10" ht="97.5" customHeight="1" x14ac:dyDescent="0.2">
      <c r="A14" s="113" t="s">
        <v>77</v>
      </c>
      <c r="B14" s="114"/>
      <c r="C14" s="114"/>
      <c r="D14" s="115"/>
      <c r="E14" s="61"/>
      <c r="F14" s="61"/>
      <c r="G14" s="48"/>
      <c r="H14" s="48"/>
      <c r="I14" s="48"/>
      <c r="J14" s="48"/>
    </row>
    <row r="15" spans="1:10" ht="15.75" x14ac:dyDescent="0.2">
      <c r="A15" s="123" t="s">
        <v>52</v>
      </c>
      <c r="B15" s="122" t="s">
        <v>58</v>
      </c>
      <c r="C15" s="122"/>
      <c r="D15" s="71"/>
      <c r="E15" s="59"/>
      <c r="F15" s="59"/>
      <c r="G15" s="59"/>
      <c r="H15" s="59"/>
      <c r="I15" s="48"/>
      <c r="J15" s="48"/>
    </row>
    <row r="16" spans="1:10" ht="46.9" customHeight="1" x14ac:dyDescent="0.2">
      <c r="A16" s="124"/>
      <c r="B16" s="55" t="s">
        <v>80</v>
      </c>
      <c r="C16" s="55" t="s">
        <v>62</v>
      </c>
      <c r="D16" s="72"/>
      <c r="E16" s="56"/>
      <c r="F16" s="56"/>
      <c r="G16" s="56"/>
      <c r="H16" s="56"/>
      <c r="I16" s="48"/>
      <c r="J16" s="48"/>
    </row>
    <row r="17" spans="1:10" ht="15.75" x14ac:dyDescent="0.2">
      <c r="A17" s="70" t="s">
        <v>53</v>
      </c>
      <c r="B17" s="85">
        <v>720</v>
      </c>
      <c r="C17" s="86">
        <v>7</v>
      </c>
      <c r="D17" s="73"/>
      <c r="E17" s="51"/>
      <c r="F17" s="51"/>
      <c r="G17" s="52"/>
      <c r="H17" s="52"/>
      <c r="I17" s="48"/>
      <c r="J17" s="48"/>
    </row>
    <row r="18" spans="1:10" ht="15.75" x14ac:dyDescent="0.2">
      <c r="A18" s="70" t="s">
        <v>54</v>
      </c>
      <c r="B18" s="85">
        <v>530</v>
      </c>
      <c r="C18" s="86">
        <v>5.4</v>
      </c>
      <c r="D18" s="73"/>
      <c r="E18" s="51"/>
      <c r="F18" s="51"/>
      <c r="G18" s="52"/>
      <c r="H18" s="52"/>
      <c r="I18" s="48"/>
      <c r="J18" s="48"/>
    </row>
    <row r="19" spans="1:10" ht="15.75" x14ac:dyDescent="0.2">
      <c r="A19" s="70" t="s">
        <v>76</v>
      </c>
      <c r="B19" s="85">
        <v>220</v>
      </c>
      <c r="C19" s="86">
        <v>3.4</v>
      </c>
      <c r="D19" s="73"/>
      <c r="E19" s="51"/>
      <c r="F19" s="51"/>
      <c r="G19" s="52"/>
      <c r="H19" s="52"/>
      <c r="I19" s="48"/>
      <c r="J19" s="48"/>
    </row>
    <row r="20" spans="1:10" ht="15.75" x14ac:dyDescent="0.2">
      <c r="A20" s="70" t="s">
        <v>55</v>
      </c>
      <c r="B20" s="85">
        <v>500</v>
      </c>
      <c r="C20" s="86">
        <v>5.4</v>
      </c>
      <c r="D20" s="73"/>
      <c r="E20" s="51"/>
      <c r="F20" s="51"/>
      <c r="G20" s="52"/>
      <c r="H20" s="52"/>
      <c r="I20" s="48"/>
      <c r="J20" s="48"/>
    </row>
    <row r="21" spans="1:10" ht="47.25" x14ac:dyDescent="0.2">
      <c r="A21" s="70" t="s">
        <v>66</v>
      </c>
      <c r="B21" s="55" t="s">
        <v>67</v>
      </c>
      <c r="C21" s="55" t="s">
        <v>57</v>
      </c>
      <c r="D21" s="77"/>
      <c r="E21" s="88"/>
      <c r="F21" s="56"/>
      <c r="G21" s="47"/>
      <c r="H21" s="47"/>
      <c r="I21" s="47"/>
      <c r="J21" s="47"/>
    </row>
    <row r="22" spans="1:10" ht="15.75" x14ac:dyDescent="0.25">
      <c r="A22" s="66" t="s">
        <v>45</v>
      </c>
      <c r="B22" s="86">
        <v>7</v>
      </c>
      <c r="C22" s="57">
        <f>B9</f>
        <v>720</v>
      </c>
      <c r="D22" s="78"/>
      <c r="E22" s="53"/>
      <c r="F22" s="63"/>
      <c r="G22" s="47"/>
      <c r="H22" s="47"/>
      <c r="I22" s="47"/>
      <c r="J22" s="47"/>
    </row>
    <row r="23" spans="1:10" ht="15.75" x14ac:dyDescent="0.25">
      <c r="A23" s="66" t="s">
        <v>68</v>
      </c>
      <c r="B23" s="86">
        <v>13.51</v>
      </c>
      <c r="C23" s="57">
        <f>24*60-SUM(C22,C24)</f>
        <v>533.5</v>
      </c>
      <c r="D23" s="78"/>
      <c r="E23" s="53"/>
      <c r="F23" s="63"/>
      <c r="G23" s="47"/>
      <c r="H23" s="47"/>
      <c r="I23" s="47"/>
      <c r="J23" s="47"/>
    </row>
    <row r="24" spans="1:10" ht="16.5" thickBot="1" x14ac:dyDescent="0.3">
      <c r="A24" s="68" t="s">
        <v>15</v>
      </c>
      <c r="B24" s="79"/>
      <c r="C24" s="80">
        <f>SUMPRODUCT(B4:B7,B17:B20)/60</f>
        <v>186.5</v>
      </c>
      <c r="D24" s="81"/>
      <c r="E24" s="53"/>
      <c r="F24" s="63"/>
      <c r="G24" s="47"/>
      <c r="H24" s="47"/>
      <c r="I24" s="47"/>
      <c r="J24" s="47"/>
    </row>
    <row r="25" spans="1:10" x14ac:dyDescent="0.2">
      <c r="A25" s="53"/>
      <c r="B25" s="53"/>
      <c r="C25" s="53"/>
      <c r="D25" s="53"/>
      <c r="E25" s="53"/>
      <c r="F25" s="53"/>
      <c r="G25" s="53"/>
      <c r="H25" s="53"/>
      <c r="I25" s="53"/>
      <c r="J25" s="53"/>
    </row>
    <row r="26" spans="1:10" ht="18" x14ac:dyDescent="0.25">
      <c r="A26" s="107" t="s">
        <v>73</v>
      </c>
      <c r="B26" s="107"/>
      <c r="C26" s="107"/>
      <c r="D26" s="107"/>
      <c r="E26" s="53"/>
      <c r="F26" s="53"/>
      <c r="G26" s="53"/>
      <c r="H26" s="53"/>
      <c r="I26" s="53"/>
      <c r="J26" s="53"/>
    </row>
    <row r="27" spans="1:10" ht="36" customHeight="1" x14ac:dyDescent="0.25">
      <c r="A27" s="106" t="str">
        <f>IF(B8&gt;35, "CELL B8: Please check, as not all MRIs can perform more than 35 exams per day", "")</f>
        <v/>
      </c>
      <c r="B27" s="106"/>
      <c r="C27" s="106"/>
      <c r="D27" s="106"/>
      <c r="E27" s="53"/>
      <c r="F27" s="53"/>
      <c r="G27" s="53"/>
      <c r="H27" s="53"/>
      <c r="I27" s="53"/>
      <c r="J27" s="53"/>
    </row>
    <row r="28" spans="1:10" ht="38.25" customHeight="1" x14ac:dyDescent="0.25">
      <c r="A28" s="105"/>
      <c r="B28" s="105"/>
      <c r="C28" s="105"/>
      <c r="D28" s="105"/>
      <c r="E28" s="53"/>
      <c r="F28" s="53"/>
      <c r="G28" s="53"/>
      <c r="H28" s="53"/>
      <c r="I28" s="53"/>
      <c r="J28" s="53"/>
    </row>
    <row r="29" spans="1:10" x14ac:dyDescent="0.2">
      <c r="A29" s="53"/>
      <c r="B29" s="53"/>
      <c r="C29" s="53"/>
      <c r="D29" s="53"/>
      <c r="E29" s="53"/>
      <c r="F29" s="53"/>
      <c r="G29" s="53"/>
      <c r="H29" s="53"/>
      <c r="I29" s="53"/>
      <c r="J29" s="53"/>
    </row>
    <row r="30" spans="1:10" x14ac:dyDescent="0.2">
      <c r="A30" s="53"/>
      <c r="B30" s="53"/>
      <c r="C30" s="53"/>
      <c r="D30" s="53"/>
      <c r="E30" s="53"/>
      <c r="F30" s="53"/>
      <c r="G30" s="53"/>
      <c r="H30" s="53"/>
      <c r="I30" s="53"/>
      <c r="J30" s="53"/>
    </row>
    <row r="31" spans="1:10" x14ac:dyDescent="0.2">
      <c r="A31" s="53"/>
      <c r="B31" s="53"/>
      <c r="C31" s="53"/>
      <c r="D31" s="53"/>
      <c r="E31" s="53"/>
      <c r="F31" s="53"/>
      <c r="G31" s="53"/>
      <c r="H31" s="53"/>
      <c r="I31" s="53"/>
      <c r="J31" s="53"/>
    </row>
    <row r="32" spans="1:10" x14ac:dyDescent="0.2">
      <c r="A32" s="53"/>
      <c r="B32" s="53"/>
      <c r="C32" s="53"/>
      <c r="D32" s="53"/>
      <c r="E32" s="53"/>
      <c r="F32" s="53"/>
      <c r="G32" s="53"/>
      <c r="H32" s="53"/>
      <c r="I32" s="53"/>
      <c r="J32" s="53"/>
    </row>
    <row r="33" spans="1:10" x14ac:dyDescent="0.2">
      <c r="A33" s="53"/>
      <c r="B33" s="53"/>
      <c r="C33" s="53"/>
      <c r="D33" s="53"/>
      <c r="E33" s="53"/>
      <c r="F33" s="53"/>
      <c r="G33" s="53"/>
      <c r="H33" s="53"/>
      <c r="I33" s="53"/>
      <c r="J33" s="53"/>
    </row>
    <row r="34" spans="1:10" x14ac:dyDescent="0.2">
      <c r="A34" s="53"/>
      <c r="B34" s="53"/>
      <c r="C34" s="53"/>
      <c r="D34" s="53"/>
      <c r="E34" s="53"/>
      <c r="F34" s="53"/>
      <c r="G34" s="53"/>
      <c r="H34" s="53"/>
      <c r="I34" s="53"/>
      <c r="J34" s="53"/>
    </row>
    <row r="35" spans="1:10" x14ac:dyDescent="0.2">
      <c r="A35" s="53"/>
      <c r="B35" s="53"/>
      <c r="C35" s="53"/>
      <c r="D35" s="53"/>
      <c r="E35" s="53"/>
      <c r="F35" s="53"/>
      <c r="G35" s="53"/>
      <c r="H35" s="53"/>
      <c r="I35" s="53"/>
      <c r="J35" s="53"/>
    </row>
    <row r="36" spans="1:10" x14ac:dyDescent="0.2">
      <c r="A36" s="53"/>
      <c r="B36" s="53"/>
      <c r="C36" s="53"/>
      <c r="D36" s="53"/>
      <c r="E36" s="53"/>
      <c r="F36" s="53"/>
      <c r="G36" s="53"/>
      <c r="H36" s="53"/>
      <c r="I36" s="53"/>
      <c r="J36" s="53"/>
    </row>
    <row r="37" spans="1:10" x14ac:dyDescent="0.2">
      <c r="A37" s="53"/>
      <c r="B37" s="53"/>
      <c r="C37" s="53"/>
      <c r="D37" s="53"/>
      <c r="E37" s="53"/>
      <c r="F37" s="53"/>
      <c r="G37" s="53"/>
      <c r="H37" s="53"/>
      <c r="I37" s="53"/>
      <c r="J37" s="53"/>
    </row>
    <row r="38" spans="1:10" x14ac:dyDescent="0.2">
      <c r="A38" s="53"/>
      <c r="B38" s="53"/>
      <c r="C38" s="53"/>
      <c r="D38" s="53"/>
      <c r="E38" s="53"/>
      <c r="F38" s="53"/>
      <c r="G38" s="53"/>
      <c r="H38" s="53"/>
      <c r="I38" s="53"/>
      <c r="J38" s="53"/>
    </row>
    <row r="39" spans="1:10" x14ac:dyDescent="0.2">
      <c r="A39" s="53"/>
      <c r="B39" s="53"/>
      <c r="C39" s="53"/>
      <c r="D39" s="53"/>
      <c r="E39" s="53"/>
      <c r="F39" s="53"/>
      <c r="G39" s="53"/>
      <c r="H39" s="53"/>
      <c r="I39" s="53"/>
      <c r="J39" s="53"/>
    </row>
    <row r="40" spans="1:10" x14ac:dyDescent="0.2">
      <c r="A40" s="53"/>
      <c r="B40" s="53"/>
      <c r="C40" s="53"/>
      <c r="D40" s="53"/>
      <c r="E40" s="53"/>
      <c r="F40" s="53"/>
      <c r="G40" s="53"/>
      <c r="H40" s="53"/>
      <c r="I40" s="53"/>
      <c r="J40" s="53"/>
    </row>
    <row r="41" spans="1:10" x14ac:dyDescent="0.2">
      <c r="A41" s="53"/>
      <c r="B41" s="53"/>
      <c r="C41" s="53"/>
      <c r="D41" s="53"/>
      <c r="E41" s="53"/>
      <c r="F41" s="53"/>
      <c r="G41" s="53"/>
      <c r="H41" s="53"/>
      <c r="I41" s="53"/>
      <c r="J41" s="53"/>
    </row>
    <row r="42" spans="1:10" x14ac:dyDescent="0.2">
      <c r="A42" s="53"/>
      <c r="B42" s="53"/>
      <c r="C42" s="53"/>
      <c r="D42" s="53"/>
      <c r="E42" s="53"/>
      <c r="F42" s="53"/>
      <c r="G42" s="53"/>
      <c r="H42" s="53"/>
      <c r="I42" s="53"/>
      <c r="J42" s="53"/>
    </row>
    <row r="43" spans="1:10" x14ac:dyDescent="0.2">
      <c r="A43" s="53"/>
      <c r="B43" s="53"/>
      <c r="C43" s="53"/>
      <c r="D43" s="53"/>
      <c r="E43" s="53"/>
      <c r="F43" s="53"/>
      <c r="G43" s="53"/>
      <c r="H43" s="53"/>
      <c r="I43" s="53"/>
      <c r="J43" s="53"/>
    </row>
    <row r="44" spans="1:10" x14ac:dyDescent="0.2">
      <c r="A44" s="53"/>
      <c r="B44" s="53"/>
      <c r="C44" s="53"/>
      <c r="D44" s="53"/>
      <c r="E44" s="53"/>
      <c r="F44" s="53"/>
      <c r="G44" s="53"/>
      <c r="H44" s="53"/>
      <c r="I44" s="53"/>
      <c r="J44" s="53"/>
    </row>
    <row r="45" spans="1:10" x14ac:dyDescent="0.2">
      <c r="A45" s="53"/>
      <c r="B45" s="53"/>
      <c r="C45" s="53"/>
      <c r="D45" s="53"/>
      <c r="E45" s="53"/>
      <c r="F45" s="53"/>
      <c r="G45" s="53"/>
      <c r="H45" s="53"/>
      <c r="I45" s="53"/>
      <c r="J45" s="53"/>
    </row>
    <row r="46" spans="1:10" x14ac:dyDescent="0.2">
      <c r="A46" s="53"/>
      <c r="B46" s="53"/>
      <c r="C46" s="53"/>
      <c r="D46" s="53"/>
      <c r="E46" s="53"/>
      <c r="F46" s="53"/>
      <c r="G46" s="53"/>
      <c r="H46" s="53"/>
      <c r="I46" s="53"/>
      <c r="J46" s="53"/>
    </row>
    <row r="47" spans="1:10" x14ac:dyDescent="0.2">
      <c r="A47" s="53"/>
      <c r="B47" s="53"/>
      <c r="C47" s="53"/>
      <c r="D47" s="53"/>
      <c r="E47" s="53"/>
      <c r="F47" s="53"/>
      <c r="G47" s="53"/>
      <c r="H47" s="53"/>
      <c r="I47" s="53"/>
      <c r="J47" s="53"/>
    </row>
    <row r="48" spans="1:10" x14ac:dyDescent="0.2">
      <c r="A48" s="53"/>
      <c r="B48" s="53"/>
      <c r="C48" s="53"/>
      <c r="D48" s="53"/>
      <c r="E48" s="53"/>
      <c r="F48" s="53"/>
      <c r="G48" s="53"/>
      <c r="H48" s="53"/>
      <c r="I48" s="53"/>
      <c r="J48" s="53"/>
    </row>
    <row r="49" spans="1:10" x14ac:dyDescent="0.2">
      <c r="A49" s="53"/>
      <c r="B49" s="53"/>
      <c r="C49" s="53"/>
      <c r="D49" s="53"/>
      <c r="E49" s="53"/>
      <c r="F49" s="53"/>
      <c r="G49" s="53"/>
      <c r="H49" s="53"/>
      <c r="I49" s="53"/>
      <c r="J49" s="53"/>
    </row>
    <row r="50" spans="1:10" x14ac:dyDescent="0.2">
      <c r="A50" s="53"/>
      <c r="B50" s="53"/>
      <c r="C50" s="53"/>
      <c r="D50" s="53"/>
      <c r="E50" s="53"/>
      <c r="F50" s="53"/>
      <c r="G50" s="53"/>
      <c r="H50" s="53"/>
      <c r="I50" s="53"/>
      <c r="J50" s="53"/>
    </row>
    <row r="51" spans="1:10" x14ac:dyDescent="0.2">
      <c r="A51" s="53"/>
      <c r="B51" s="53"/>
      <c r="C51" s="53"/>
      <c r="D51" s="53"/>
      <c r="E51" s="53"/>
      <c r="F51" s="53"/>
      <c r="G51" s="53"/>
      <c r="H51" s="53"/>
      <c r="I51" s="53"/>
      <c r="J51" s="53"/>
    </row>
    <row r="52" spans="1:10" x14ac:dyDescent="0.2">
      <c r="A52" s="47"/>
      <c r="B52" s="47"/>
      <c r="C52" s="47"/>
      <c r="D52" s="47"/>
      <c r="E52" s="47"/>
      <c r="F52" s="47"/>
      <c r="G52" s="47"/>
      <c r="H52" s="47"/>
      <c r="I52" s="47"/>
      <c r="J52" s="47"/>
    </row>
    <row r="53" spans="1:10" x14ac:dyDescent="0.2">
      <c r="A53" s="47"/>
      <c r="B53" s="47"/>
      <c r="C53" s="47"/>
      <c r="D53" s="47"/>
      <c r="E53" s="47"/>
      <c r="F53" s="47"/>
      <c r="G53" s="47"/>
      <c r="H53" s="47"/>
      <c r="I53" s="47"/>
      <c r="J53" s="47"/>
    </row>
    <row r="54" spans="1:10" x14ac:dyDescent="0.2">
      <c r="A54" s="47"/>
      <c r="B54" s="47"/>
      <c r="C54" s="47"/>
      <c r="D54" s="47"/>
      <c r="E54" s="47"/>
      <c r="F54" s="47"/>
      <c r="G54" s="47"/>
      <c r="H54" s="47"/>
      <c r="I54" s="47"/>
      <c r="J54" s="47"/>
    </row>
    <row r="55" spans="1:10" x14ac:dyDescent="0.2">
      <c r="A55" s="47"/>
      <c r="B55" s="47"/>
      <c r="C55" s="47"/>
      <c r="D55" s="47"/>
      <c r="E55" s="47"/>
      <c r="F55" s="47"/>
      <c r="G55" s="47"/>
      <c r="H55" s="47"/>
      <c r="I55" s="47"/>
      <c r="J55" s="47"/>
    </row>
    <row r="56" spans="1:10" x14ac:dyDescent="0.2">
      <c r="A56" s="47"/>
      <c r="B56" s="47"/>
      <c r="C56" s="47"/>
      <c r="D56" s="47"/>
      <c r="E56" s="47"/>
      <c r="F56" s="47"/>
      <c r="G56" s="47"/>
      <c r="H56" s="47"/>
      <c r="I56" s="47"/>
      <c r="J56" s="47"/>
    </row>
    <row r="57" spans="1:10" x14ac:dyDescent="0.2">
      <c r="A57" s="47"/>
      <c r="B57" s="47"/>
      <c r="C57" s="47"/>
      <c r="D57" s="47"/>
      <c r="E57" s="47"/>
      <c r="F57" s="47"/>
      <c r="G57" s="47"/>
      <c r="H57" s="47"/>
      <c r="I57" s="47"/>
      <c r="J57" s="47"/>
    </row>
    <row r="58" spans="1:10" x14ac:dyDescent="0.2">
      <c r="A58" s="47"/>
      <c r="B58" s="47"/>
      <c r="C58" s="47"/>
      <c r="D58" s="47"/>
      <c r="E58" s="47"/>
      <c r="F58" s="47"/>
      <c r="G58" s="47"/>
      <c r="H58" s="47"/>
      <c r="I58" s="47"/>
      <c r="J58" s="47"/>
    </row>
    <row r="59" spans="1:10" x14ac:dyDescent="0.2">
      <c r="A59" s="47"/>
      <c r="B59" s="47"/>
      <c r="C59" s="47"/>
      <c r="D59" s="47"/>
      <c r="E59" s="47"/>
      <c r="F59" s="47"/>
      <c r="G59" s="47"/>
      <c r="H59" s="47"/>
      <c r="I59" s="47"/>
      <c r="J59" s="47"/>
    </row>
    <row r="60" spans="1:10" x14ac:dyDescent="0.2">
      <c r="A60" s="47"/>
      <c r="B60" s="47"/>
      <c r="C60" s="47"/>
      <c r="D60" s="47"/>
      <c r="E60" s="47"/>
      <c r="F60" s="47"/>
      <c r="G60" s="47"/>
      <c r="H60" s="47"/>
      <c r="I60" s="47"/>
      <c r="J60" s="47"/>
    </row>
    <row r="61" spans="1:10" x14ac:dyDescent="0.2">
      <c r="A61" s="47"/>
      <c r="B61" s="47"/>
      <c r="C61" s="47"/>
      <c r="D61" s="47"/>
      <c r="E61" s="47"/>
      <c r="F61" s="47"/>
      <c r="G61" s="47"/>
      <c r="H61" s="47"/>
      <c r="I61" s="47"/>
      <c r="J61" s="47"/>
    </row>
    <row r="62" spans="1:10" x14ac:dyDescent="0.2">
      <c r="A62" s="47"/>
      <c r="B62" s="47"/>
      <c r="C62" s="47"/>
      <c r="D62" s="47"/>
      <c r="E62" s="47"/>
      <c r="F62" s="47"/>
      <c r="G62" s="47"/>
      <c r="H62" s="47"/>
      <c r="I62" s="47"/>
      <c r="J62" s="47"/>
    </row>
    <row r="63" spans="1:10" x14ac:dyDescent="0.2">
      <c r="A63" s="47"/>
      <c r="B63" s="47"/>
      <c r="C63" s="47"/>
      <c r="D63" s="47"/>
      <c r="E63" s="47"/>
      <c r="F63" s="47"/>
      <c r="G63" s="47"/>
      <c r="H63" s="47"/>
      <c r="I63" s="47"/>
      <c r="J63" s="47"/>
    </row>
    <row r="64" spans="1:10" x14ac:dyDescent="0.2">
      <c r="A64" s="47"/>
      <c r="B64" s="47"/>
      <c r="C64" s="47"/>
      <c r="D64" s="47"/>
      <c r="E64" s="47"/>
      <c r="F64" s="47"/>
      <c r="G64" s="47"/>
      <c r="H64" s="47"/>
      <c r="I64" s="47"/>
      <c r="J64" s="47"/>
    </row>
    <row r="65" s="47" customFormat="1" x14ac:dyDescent="0.2"/>
    <row r="66" s="47" customFormat="1" x14ac:dyDescent="0.2"/>
    <row r="67" s="47" customFormat="1" x14ac:dyDescent="0.2"/>
    <row r="68" s="47" customFormat="1" x14ac:dyDescent="0.2"/>
    <row r="69" s="47" customFormat="1" x14ac:dyDescent="0.2"/>
    <row r="70" s="47" customFormat="1" x14ac:dyDescent="0.2"/>
    <row r="71" s="47" customFormat="1" x14ac:dyDescent="0.2"/>
    <row r="72" s="47" customFormat="1" x14ac:dyDescent="0.2"/>
    <row r="73" s="47" customFormat="1" x14ac:dyDescent="0.2"/>
    <row r="74" s="47" customFormat="1" x14ac:dyDescent="0.2"/>
    <row r="75" s="47" customFormat="1" x14ac:dyDescent="0.2"/>
    <row r="76" s="47" customFormat="1" x14ac:dyDescent="0.2"/>
    <row r="77" s="47" customFormat="1" x14ac:dyDescent="0.2"/>
    <row r="78" s="47" customFormat="1" x14ac:dyDescent="0.2"/>
    <row r="79" s="47" customFormat="1" x14ac:dyDescent="0.2"/>
    <row r="80" s="47" customFormat="1" x14ac:dyDescent="0.2"/>
    <row r="81" s="47" customFormat="1" x14ac:dyDescent="0.2"/>
    <row r="82" s="47" customFormat="1" x14ac:dyDescent="0.2"/>
    <row r="83" s="47" customFormat="1" x14ac:dyDescent="0.2"/>
    <row r="84" s="47" customFormat="1" x14ac:dyDescent="0.2"/>
    <row r="85" s="47" customFormat="1" x14ac:dyDescent="0.2"/>
    <row r="86" s="47" customFormat="1" x14ac:dyDescent="0.2"/>
    <row r="87" s="47" customFormat="1" x14ac:dyDescent="0.2"/>
    <row r="88" s="47" customFormat="1" x14ac:dyDescent="0.2"/>
    <row r="89" s="47" customFormat="1" x14ac:dyDescent="0.2"/>
    <row r="90" s="47" customFormat="1" x14ac:dyDescent="0.2"/>
    <row r="91" s="47" customFormat="1" x14ac:dyDescent="0.2"/>
    <row r="92" s="47" customFormat="1" x14ac:dyDescent="0.2"/>
    <row r="93" s="47" customFormat="1" x14ac:dyDescent="0.2"/>
    <row r="94" s="47" customFormat="1" x14ac:dyDescent="0.2"/>
    <row r="95" s="47" customFormat="1" x14ac:dyDescent="0.2"/>
    <row r="96" s="47" customFormat="1" x14ac:dyDescent="0.2"/>
    <row r="97" s="47" customFormat="1" x14ac:dyDescent="0.2"/>
    <row r="98" s="47" customFormat="1" x14ac:dyDescent="0.2"/>
    <row r="99" s="47" customFormat="1" x14ac:dyDescent="0.2"/>
    <row r="100" s="47" customFormat="1" x14ac:dyDescent="0.2"/>
    <row r="101" s="47" customFormat="1" x14ac:dyDescent="0.2"/>
    <row r="102" s="47" customFormat="1" x14ac:dyDescent="0.2"/>
    <row r="103" s="47" customFormat="1" x14ac:dyDescent="0.2"/>
    <row r="104" s="47" customFormat="1" x14ac:dyDescent="0.2"/>
    <row r="105" s="47" customFormat="1" x14ac:dyDescent="0.2"/>
    <row r="106" s="47" customFormat="1" x14ac:dyDescent="0.2"/>
    <row r="107" s="47" customFormat="1" x14ac:dyDescent="0.2"/>
    <row r="108" s="47" customFormat="1" x14ac:dyDescent="0.2"/>
    <row r="109" s="47" customFormat="1" x14ac:dyDescent="0.2"/>
    <row r="110" s="47" customFormat="1" x14ac:dyDescent="0.2"/>
    <row r="111" s="47" customFormat="1" x14ac:dyDescent="0.2"/>
    <row r="112" s="47" customFormat="1" x14ac:dyDescent="0.2"/>
    <row r="113" s="47" customFormat="1" x14ac:dyDescent="0.2"/>
    <row r="114" s="47" customFormat="1" x14ac:dyDescent="0.2"/>
    <row r="115" s="47" customFormat="1" x14ac:dyDescent="0.2"/>
    <row r="116" s="47" customFormat="1" x14ac:dyDescent="0.2"/>
    <row r="117" s="47" customFormat="1" x14ac:dyDescent="0.2"/>
    <row r="118" s="47" customFormat="1" x14ac:dyDescent="0.2"/>
    <row r="119" s="47" customFormat="1" x14ac:dyDescent="0.2"/>
    <row r="120" s="47" customFormat="1" x14ac:dyDescent="0.2"/>
    <row r="121" s="47" customFormat="1" x14ac:dyDescent="0.2"/>
    <row r="122" s="47" customFormat="1" x14ac:dyDescent="0.2"/>
    <row r="123" s="47" customFormat="1" x14ac:dyDescent="0.2"/>
    <row r="124" s="47" customFormat="1" x14ac:dyDescent="0.2"/>
    <row r="125" s="47" customFormat="1" x14ac:dyDescent="0.2"/>
    <row r="126" s="47" customFormat="1" x14ac:dyDescent="0.2"/>
    <row r="127" s="47" customFormat="1" x14ac:dyDescent="0.2"/>
    <row r="128" s="47" customFormat="1" x14ac:dyDescent="0.2"/>
    <row r="129" s="47" customFormat="1" x14ac:dyDescent="0.2"/>
    <row r="130" s="47" customFormat="1" x14ac:dyDescent="0.2"/>
    <row r="131" s="47" customFormat="1" x14ac:dyDescent="0.2"/>
    <row r="132" s="47" customFormat="1" x14ac:dyDescent="0.2"/>
    <row r="133" s="47" customFormat="1" x14ac:dyDescent="0.2"/>
    <row r="134" s="47" customFormat="1" x14ac:dyDescent="0.2"/>
    <row r="135" s="47" customFormat="1" x14ac:dyDescent="0.2"/>
    <row r="136" s="47" customFormat="1" x14ac:dyDescent="0.2"/>
    <row r="137" s="47" customFormat="1" x14ac:dyDescent="0.2"/>
    <row r="138" s="47" customFormat="1" x14ac:dyDescent="0.2"/>
    <row r="139" s="47" customFormat="1" x14ac:dyDescent="0.2"/>
    <row r="140" s="47" customFormat="1" x14ac:dyDescent="0.2"/>
    <row r="141" s="47" customFormat="1" x14ac:dyDescent="0.2"/>
    <row r="142" s="47" customFormat="1" x14ac:dyDescent="0.2"/>
    <row r="143" s="47" customFormat="1" x14ac:dyDescent="0.2"/>
    <row r="144" s="47" customFormat="1" x14ac:dyDescent="0.2"/>
    <row r="145" s="47" customFormat="1" x14ac:dyDescent="0.2"/>
    <row r="146" s="47" customFormat="1" x14ac:dyDescent="0.2"/>
    <row r="147" s="47" customFormat="1" x14ac:dyDescent="0.2"/>
    <row r="148" s="47" customFormat="1" x14ac:dyDescent="0.2"/>
    <row r="149" s="47" customFormat="1" x14ac:dyDescent="0.2"/>
    <row r="150" s="47" customFormat="1" x14ac:dyDescent="0.2"/>
    <row r="151" s="47" customFormat="1" x14ac:dyDescent="0.2"/>
    <row r="152" s="47" customFormat="1" x14ac:dyDescent="0.2"/>
    <row r="153" s="47" customFormat="1" x14ac:dyDescent="0.2"/>
    <row r="154" s="47" customFormat="1" x14ac:dyDescent="0.2"/>
    <row r="155" s="47" customFormat="1" x14ac:dyDescent="0.2"/>
    <row r="156" s="47" customFormat="1" x14ac:dyDescent="0.2"/>
    <row r="157" s="47" customFormat="1" x14ac:dyDescent="0.2"/>
    <row r="158" s="47" customFormat="1" x14ac:dyDescent="0.2"/>
    <row r="159" s="47" customFormat="1" x14ac:dyDescent="0.2"/>
    <row r="160" s="47" customFormat="1" x14ac:dyDescent="0.2"/>
    <row r="161" s="47" customFormat="1" x14ac:dyDescent="0.2"/>
    <row r="162" s="47" customFormat="1" x14ac:dyDescent="0.2"/>
    <row r="163" s="47" customFormat="1" x14ac:dyDescent="0.2"/>
    <row r="164" s="47" customFormat="1" x14ac:dyDescent="0.2"/>
    <row r="165" s="47" customFormat="1" x14ac:dyDescent="0.2"/>
    <row r="166" s="47" customFormat="1" x14ac:dyDescent="0.2"/>
    <row r="167" s="47" customFormat="1" x14ac:dyDescent="0.2"/>
    <row r="168" s="47" customFormat="1" x14ac:dyDescent="0.2"/>
    <row r="169" s="47" customFormat="1" x14ac:dyDescent="0.2"/>
    <row r="170" s="47" customFormat="1" x14ac:dyDescent="0.2"/>
    <row r="171" s="47" customFormat="1" x14ac:dyDescent="0.2"/>
    <row r="172" s="47" customFormat="1" x14ac:dyDescent="0.2"/>
    <row r="173" s="47" customFormat="1" x14ac:dyDescent="0.2"/>
    <row r="174" s="47" customFormat="1" x14ac:dyDescent="0.2"/>
    <row r="175" s="47" customFormat="1" x14ac:dyDescent="0.2"/>
    <row r="176" s="47" customFormat="1" x14ac:dyDescent="0.2"/>
    <row r="177" s="47" customFormat="1" x14ac:dyDescent="0.2"/>
    <row r="178" s="47" customFormat="1" x14ac:dyDescent="0.2"/>
  </sheetData>
  <sheetProtection algorithmName="SHA-512" hashValue="eX+d/Cvh1rCvHEzxvbhRjobbIuA5JodlVsK5rkXJ63MsYh2gYn0BAg9QFc66MUgf3aGvdJRf2aiP8jpiW/3IhQ==" saltValue="gPCXxHjsZvbBgETmoWl0tQ==" spinCount="100000" sheet="1" objects="1" scenarios="1" selectLockedCells="1"/>
  <mergeCells count="12">
    <mergeCell ref="A28:D28"/>
    <mergeCell ref="A27:D27"/>
    <mergeCell ref="A26:D26"/>
    <mergeCell ref="A1:J1"/>
    <mergeCell ref="A2:D2"/>
    <mergeCell ref="A14:D14"/>
    <mergeCell ref="A13:D13"/>
    <mergeCell ref="F2:J2"/>
    <mergeCell ref="F3:J3"/>
    <mergeCell ref="B15:C15"/>
    <mergeCell ref="A15:A16"/>
    <mergeCell ref="A3:D3"/>
  </mergeCells>
  <conditionalFormatting sqref="B8">
    <cfRule type="cellIs" dxfId="2" priority="2" operator="greaterThan">
      <formula>35</formula>
    </cfRule>
    <cfRule type="cellIs" dxfId="1" priority="3" operator="greaterThan">
      <formula>35</formula>
    </cfRule>
  </conditionalFormatting>
  <conditionalFormatting sqref="B12">
    <cfRule type="cellIs" dxfId="0" priority="1" operator="notEqual">
      <formula>365</formula>
    </cfRule>
  </conditionalFormatting>
  <pageMargins left="0.7" right="0.7" top="0.78740157499999996" bottom="0.78740157499999996" header="0.3" footer="0.3"/>
  <pageSetup paperSize="9" scale="57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94E738174965F4E8E9E74EEADCF8AB0" ma:contentTypeVersion="19" ma:contentTypeDescription="Create a new document." ma:contentTypeScope="" ma:versionID="5464cd5237a5160ccf64ffedb11ce2d9">
  <xsd:schema xmlns:xsd="http://www.w3.org/2001/XMLSchema" xmlns:xs="http://www.w3.org/2001/XMLSchema" xmlns:p="http://schemas.microsoft.com/office/2006/metadata/properties" xmlns:ns2="f1d8a9e5-d054-4906-9ed0-687cf7b9c847" xmlns:ns3="99c2f25a-79c9-4c58-b8e8-ff65bc81bda4" targetNamespace="http://schemas.microsoft.com/office/2006/metadata/properties" ma:root="true" ma:fieldsID="54e8c37c3361a192398fe2ec0366ea38" ns2:_="" ns3:_="">
    <xsd:import namespace="f1d8a9e5-d054-4906-9ed0-687cf7b9c847"/>
    <xsd:import namespace="99c2f25a-79c9-4c58-b8e8-ff65bc81bda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Location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1d8a9e5-d054-4906-9ed0-687cf7b9c84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AutoTags" ma:index="11" nillable="true" ma:displayName="MediaServiceAutoTags" ma:description="" ma:internalName="MediaServiceAutoTags" ma:readOnly="true">
      <xsd:simpleType>
        <xsd:restriction base="dms:Text"/>
      </xsd:simpleType>
    </xsd:element>
    <xsd:element name="MediaServiceLocation" ma:index="12" nillable="true" ma:displayName="MediaServiceLocation" ma:description="" ma:internalName="MediaServiceLocation" ma:readOnly="true">
      <xsd:simpleType>
        <xsd:restriction base="dms:Text"/>
      </xsd:simpleType>
    </xsd:element>
    <xsd:element name="MediaServiceOCR" ma:index="13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24a7b25a-d632-488b-8ecb-e20f2a15058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6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9c2f25a-79c9-4c58-b8e8-ff65bc81bda4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298baf3-38e4-4ace-b52c-f07a669ec25c}" ma:internalName="TaxCatchAll" ma:showField="CatchAllData" ma:web="99c2f25a-79c9-4c58-b8e8-ff65bc81bda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f1d8a9e5-d054-4906-9ed0-687cf7b9c847">
      <Terms xmlns="http://schemas.microsoft.com/office/infopath/2007/PartnerControls"/>
    </lcf76f155ced4ddcb4097134ff3c332f>
    <TaxCatchAll xmlns="99c2f25a-79c9-4c58-b8e8-ff65bc81bda4" xsi:nil="true"/>
    <SharedWithUsers xmlns="99c2f25a-79c9-4c58-b8e8-ff65bc81bda4">
      <UserInfo>
        <DisplayName>Böhm, Andreas</DisplayName>
        <AccountId>48</AccountId>
        <AccountType/>
      </UserInfo>
      <UserInfo>
        <DisplayName>Plumeyer, Martin</DisplayName>
        <AccountId>11</AccountId>
        <AccountType/>
      </UserInfo>
      <UserInfo>
        <DisplayName>Schmalfeld, Luis</DisplayName>
        <AccountId>24</AccountId>
        <AccountType/>
      </UserInfo>
      <UserInfo>
        <DisplayName>Liu, Xing Yu</DisplayName>
        <AccountId>61</AccountId>
        <AccountType/>
      </UserInfo>
      <UserInfo>
        <DisplayName>Guan, Wei</DisplayName>
        <AccountId>62</AccountId>
        <AccountType/>
      </UserInfo>
    </SharedWithUsers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LongProperties xmlns="http://schemas.microsoft.com/office/2006/metadata/longProperties"/>
</file>

<file path=customXml/itemProps1.xml><?xml version="1.0" encoding="utf-8"?>
<ds:datastoreItem xmlns:ds="http://schemas.openxmlformats.org/officeDocument/2006/customXml" ds:itemID="{4681E5D9-8BA0-4B46-9D4C-A9555CC80283}"/>
</file>

<file path=customXml/itemProps2.xml><?xml version="1.0" encoding="utf-8"?>
<ds:datastoreItem xmlns:ds="http://schemas.openxmlformats.org/officeDocument/2006/customXml" ds:itemID="{56D063EE-4CD3-4AED-978F-303A6608C035}">
  <ds:schemaRefs>
    <ds:schemaRef ds:uri="http://www.w3.org/XML/1998/namespace"/>
    <ds:schemaRef ds:uri="http://purl.org/dc/terms/"/>
    <ds:schemaRef ds:uri="http://purl.org/dc/dcmitype/"/>
    <ds:schemaRef ds:uri="http://schemas.microsoft.com/office/2006/metadata/properties"/>
    <ds:schemaRef ds:uri="http://schemas.microsoft.com/office/2006/documentManagement/types"/>
    <ds:schemaRef ds:uri="f1d8a9e5-d054-4906-9ed0-687cf7b9c847"/>
    <ds:schemaRef ds:uri="http://schemas.microsoft.com/office/infopath/2007/PartnerControls"/>
    <ds:schemaRef ds:uri="http://schemas.openxmlformats.org/package/2006/metadata/core-properties"/>
    <ds:schemaRef ds:uri="99c2f25a-79c9-4c58-b8e8-ff65bc81bda4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2F90474E-821E-4C76-A811-EEEAADDDBAE5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B154266A-AAD5-4383-8CF4-023BEC93B033}">
  <ds:schemaRefs>
    <ds:schemaRef ds:uri="http://schemas.microsoft.com/office/2006/metadata/long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Spine</vt:lpstr>
      <vt:lpstr>Abdomen</vt:lpstr>
      <vt:lpstr>Knee</vt:lpstr>
      <vt:lpstr>CustomerSheet</vt:lpstr>
      <vt:lpstr>Abdomen!Print_Area</vt:lpstr>
      <vt:lpstr>CustomerSheet!Print_Area</vt:lpstr>
      <vt:lpstr>Knee!Print_Area</vt:lpstr>
      <vt:lpstr>Spine!Print_Area</vt:lpstr>
    </vt:vector>
  </TitlesOfParts>
  <Company>Siemens AG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Diana Mitsch</dc:creator>
  <cp:lastModifiedBy>Riccardo Corridori</cp:lastModifiedBy>
  <cp:lastPrinted>2011-06-27T07:20:34Z</cp:lastPrinted>
  <dcterms:created xsi:type="dcterms:W3CDTF">2011-02-22T13:40:32Z</dcterms:created>
  <dcterms:modified xsi:type="dcterms:W3CDTF">2025-07-14T10:19:20Z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isplay_urn:schemas-microsoft-com:office:office#Editor">
    <vt:lpwstr>Corridori Riccardo (RCI)</vt:lpwstr>
  </property>
  <property fmtid="{D5CDD505-2E9C-101B-9397-08002B2CF9AE}" pid="3" name="Order">
    <vt:lpwstr>2764400.00000000</vt:lpwstr>
  </property>
  <property fmtid="{D5CDD505-2E9C-101B-9397-08002B2CF9AE}" pid="4" name="display_urn:schemas-microsoft-com:office:office#Author">
    <vt:lpwstr>Corridori Riccardo (RCI)</vt:lpwstr>
  </property>
  <property fmtid="{D5CDD505-2E9C-101B-9397-08002B2CF9AE}" pid="5" name="display_urn:schemas-microsoft-com:office:office#SharedWithUsers">
    <vt:lpwstr>Böhm, Andreas;Plumeyer, Martin;Schmalfeld, Luis;Liu, Xing Yu;Guan, Wei</vt:lpwstr>
  </property>
  <property fmtid="{D5CDD505-2E9C-101B-9397-08002B2CF9AE}" pid="6" name="SharedWithUsers">
    <vt:lpwstr>48;#Böhm, Andreas;#11;#Plumeyer, Martin;#24;#Schmalfeld, Luis;#61;#Liu, Xing Yu;#62;#Guan, Wei</vt:lpwstr>
  </property>
  <property fmtid="{D5CDD505-2E9C-101B-9397-08002B2CF9AE}" pid="7" name="ContentTypeId">
    <vt:lpwstr>0x010100C94E738174965F4E8E9E74EEADCF8AB0</vt:lpwstr>
  </property>
  <property fmtid="{D5CDD505-2E9C-101B-9397-08002B2CF9AE}" pid="8" name="MediaServiceImageTags">
    <vt:lpwstr/>
  </property>
</Properties>
</file>